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0" yWindow="0" windowWidth="14460" windowHeight="14145"/>
  </bookViews>
  <sheets>
    <sheet name="da 1 aprile 2023" sheetId="31" r:id="rId1"/>
  </sheets>
  <definedNames>
    <definedName name="_xlnm.Print_Area" localSheetId="0">'da 1 aprile 2023'!$B$1:$S$47</definedName>
  </definedNames>
  <calcPr calcId="145621"/>
</workbook>
</file>

<file path=xl/calcChain.xml><?xml version="1.0" encoding="utf-8"?>
<calcChain xmlns="http://schemas.openxmlformats.org/spreadsheetml/2006/main">
  <c r="I22" i="31" l="1"/>
  <c r="H22" i="31"/>
  <c r="G22" i="31"/>
  <c r="I21" i="31"/>
  <c r="H21" i="31"/>
  <c r="G21" i="31"/>
  <c r="I20" i="31" l="1"/>
  <c r="H20" i="31"/>
  <c r="G20" i="31"/>
  <c r="F30" i="31"/>
  <c r="F40" i="31" s="1"/>
  <c r="O24" i="31" l="1"/>
  <c r="O23" i="31"/>
  <c r="O20" i="31"/>
  <c r="E32" i="31"/>
  <c r="D32" i="31"/>
  <c r="C32" i="31"/>
  <c r="E31" i="31"/>
  <c r="D31" i="31"/>
  <c r="C31" i="31"/>
  <c r="E30" i="31"/>
  <c r="D30" i="31"/>
  <c r="H30" i="31" s="1"/>
  <c r="C30" i="31"/>
  <c r="G30" i="31" s="1"/>
  <c r="F34" i="31"/>
  <c r="F44" i="31" s="1"/>
  <c r="E34" i="31"/>
  <c r="E44" i="31" s="1"/>
  <c r="D34" i="31"/>
  <c r="D44" i="31" s="1"/>
  <c r="C34" i="31"/>
  <c r="C44" i="31" s="1"/>
  <c r="F33" i="31"/>
  <c r="F43" i="31" s="1"/>
  <c r="E33" i="31"/>
  <c r="E43" i="31" s="1"/>
  <c r="D33" i="31"/>
  <c r="D43" i="31" s="1"/>
  <c r="C33" i="31"/>
  <c r="C43" i="31" s="1"/>
  <c r="B32" i="31"/>
  <c r="B42" i="31" s="1"/>
  <c r="B31" i="31"/>
  <c r="B41" i="31" s="1"/>
  <c r="B30" i="31"/>
  <c r="B40" i="31" s="1"/>
  <c r="E41" i="31" l="1"/>
  <c r="D42" i="31"/>
  <c r="C41" i="31"/>
  <c r="E42" i="31"/>
  <c r="D41" i="31"/>
  <c r="C42" i="31"/>
  <c r="E40" i="31"/>
  <c r="I40" i="31" s="1"/>
  <c r="I30" i="31"/>
  <c r="D40" i="31"/>
  <c r="H40" i="31" s="1"/>
  <c r="C40" i="31"/>
  <c r="G40" i="31" s="1"/>
  <c r="B28" i="31" l="1"/>
  <c r="B38" i="31" s="1"/>
  <c r="R44" i="31" l="1"/>
  <c r="R43" i="31"/>
  <c r="R40" i="31"/>
  <c r="R34" i="31"/>
  <c r="R33" i="31"/>
  <c r="R30" i="31"/>
  <c r="R24" i="31"/>
  <c r="R23" i="31"/>
  <c r="R20" i="31"/>
  <c r="O34" i="31"/>
  <c r="O33" i="31"/>
  <c r="O30" i="31"/>
  <c r="O44" i="31"/>
  <c r="O43" i="31"/>
  <c r="O40" i="31"/>
</calcChain>
</file>

<file path=xl/sharedStrings.xml><?xml version="1.0" encoding="utf-8"?>
<sst xmlns="http://schemas.openxmlformats.org/spreadsheetml/2006/main" count="125" uniqueCount="46">
  <si>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</si>
  <si>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</si>
  <si>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</si>
  <si>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</si>
  <si>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</si>
  <si>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</si>
  <si>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</si>
  <si>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</si>
  <si>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</si>
  <si>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</si>
  <si>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</si>
  <si>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</si>
  <si>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</si>
  <si>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</si>
  <si>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</si>
  <si>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</si>
  <si>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</si>
  <si>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</si>
  <si>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</si>
  <si>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</si>
  <si>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</si>
  <si>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</si>
  <si>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</si>
  <si>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</si>
  <si>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</si>
  <si>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</si>
  <si>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</si>
  <si>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</si>
  <si>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</si>
  <si>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t>così come stabilito dalla delibera 491/2020/R/EEL dell'Autorità di Regolazione per Energia Reti e Ambiente</t>
  </si>
  <si>
    <t>Per visualizzare in dettaglio le componenti di prezzo, cliccare su "+" sopra le colonne L, T, W</t>
  </si>
  <si>
    <t>Prezzo Energia (PUN+Ω)</t>
  </si>
  <si>
    <r>
      <t>C</t>
    </r>
    <r>
      <rPr>
        <i/>
        <vertAlign val="subscript"/>
        <sz val="9"/>
        <color theme="0" tint="-0.499984740745262"/>
        <rFont val="Calibri"/>
        <family val="2"/>
        <scheme val="minor"/>
      </rPr>
      <t>SAL</t>
    </r>
  </si>
  <si>
    <t xml:space="preserve"> - per potenze impegnate inferiori o uguali a 100 kW</t>
  </si>
  <si>
    <t xml:space="preserve"> - per potenze impegnate superiori a 100 kW e inferiori o uguali a 500 kW</t>
  </si>
  <si>
    <t xml:space="preserve"> - per potenze impegnate superiori a 500 kW</t>
  </si>
  <si>
    <t>Condizioni economiche per i clienti del Servizio di Salvaguardia</t>
  </si>
  <si>
    <r>
      <t>A</t>
    </r>
    <r>
      <rPr>
        <i/>
        <vertAlign val="subscript"/>
        <sz val="11"/>
        <color indexed="23"/>
        <rFont val="Calibri"/>
        <family val="2"/>
      </rPr>
      <t>SOS</t>
    </r>
    <r>
      <rPr>
        <i/>
        <sz val="11"/>
        <color indexed="23"/>
        <rFont val="Calibri"/>
        <family val="2"/>
      </rPr>
      <t>*</t>
    </r>
  </si>
  <si>
    <r>
      <t>A</t>
    </r>
    <r>
      <rPr>
        <i/>
        <vertAlign val="subscript"/>
        <sz val="11"/>
        <color indexed="23"/>
        <rFont val="Calibri"/>
        <family val="2"/>
      </rPr>
      <t>RIM</t>
    </r>
  </si>
  <si>
    <r>
      <t>UTENZE NON DOMESTICHE</t>
    </r>
    <r>
      <rPr>
        <b/>
        <sz val="14"/>
        <color theme="0"/>
        <rFont val="Calibri"/>
        <family val="2"/>
      </rPr>
      <t xml:space="preserve"> MEDIA TENSIONE</t>
    </r>
  </si>
  <si>
    <r>
      <t xml:space="preserve"> -  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(PUN+</t>
    </r>
    <r>
      <rPr>
        <sz val="9"/>
        <rFont val="Times New Roman"/>
        <family val="1"/>
      </rPr>
      <t>Ω</t>
    </r>
    <r>
      <rPr>
        <sz val="9"/>
        <rFont val="Calibri"/>
        <family val="2"/>
      </rPr>
      <t>), copertura oneri per la morosità (C</t>
    </r>
    <r>
      <rPr>
        <vertAlign val="subscript"/>
        <sz val="9"/>
        <rFont val="Calibri"/>
        <family val="2"/>
      </rPr>
      <t>SAL</t>
    </r>
    <r>
      <rPr>
        <sz val="9"/>
        <rFont val="Calibri"/>
        <family val="2"/>
      </rPr>
      <t>)</t>
    </r>
  </si>
  <si>
    <t>dal 1 aprile 2023</t>
  </si>
  <si>
    <t>aprile 2023</t>
  </si>
  <si>
    <t>maggio 2023</t>
  </si>
  <si>
    <t>1 aprile - 31 giugno 2023</t>
  </si>
  <si>
    <t>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</si>
</sst>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4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vertAlign val="subscript"/>
      <sz val="9"/>
      <color theme="0" tint="-0.499984740745262"/>
      <name val="Calibri"/>
      <family val="2"/>
      <scheme val="minor"/>
    </font>
    <font>
      <sz val="9"/>
      <name val="Times New Roman"/>
      <family val="1"/>
    </font>
    <font>
      <i/>
      <sz val="11"/>
      <color theme="0" tint="-0.499984740745262"/>
      <name val="Calibri"/>
      <family val="2"/>
    </font>
    <font>
      <i/>
      <vertAlign val="subscript"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3" borderId="3" xfId="0" applyFont="1" applyFill="1" applyBorder="1" applyAlignment="1">
      <alignment horizontal="center" vertical="center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3" fillId="2" borderId="1" xfId="1" applyNumberFormat="1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center" vertical="center"/>
    </xf>
    <xf numFmtId="168" fontId="21" fillId="3" borderId="3" xfId="0" quotePrefix="1" applyNumberFormat="1" applyFont="1" applyFill="1" applyBorder="1" applyAlignment="1">
      <alignment horizontal="right" vertical="center"/>
    </xf>
    <xf numFmtId="168" fontId="21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3" fillId="3" borderId="10" xfId="0" quotePrefix="1" applyNumberFormat="1" applyFont="1" applyFill="1" applyBorder="1" applyAlignment="1">
      <alignment horizontal="right" vertical="center"/>
    </xf>
    <xf numFmtId="0" fontId="28" fillId="2" borderId="0" xfId="1" applyFont="1" applyFill="1" applyAlignment="1" applyProtection="1">
      <alignment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9" fillId="3" borderId="0" xfId="1" applyFont="1" applyFill="1" applyAlignment="1" applyProtection="1">
      <alignment horizontal="center" vertical="center"/>
      <protection locked="0"/>
    </xf>
    <xf numFmtId="0" fontId="30" fillId="2" borderId="0" xfId="1" applyFont="1" applyFill="1" applyAlignment="1" applyProtection="1">
      <alignment horizontal="center" vertical="center"/>
      <protection locked="0"/>
    </xf>
    <xf numFmtId="49" fontId="26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3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3" fillId="2" borderId="5" xfId="1" applyNumberFormat="1" applyFont="1" applyFill="1" applyBorder="1" applyAlignment="1">
      <alignment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25" fillId="2" borderId="0" xfId="2" applyFont="1" applyFill="1" applyAlignment="1" applyProtection="1">
      <alignment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166" fontId="2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171" fontId="23" fillId="2" borderId="6" xfId="2" applyNumberFormat="1" applyFont="1" applyFill="1" applyBorder="1" applyAlignment="1">
      <alignment horizontal="right" vertical="center"/>
    </xf>
    <xf numFmtId="168" fontId="23" fillId="2" borderId="5" xfId="2" applyNumberFormat="1" applyFont="1" applyFill="1" applyBorder="1" applyAlignment="1">
      <alignment vertical="center"/>
    </xf>
    <xf numFmtId="171" fontId="23" fillId="2" borderId="5" xfId="2" applyNumberFormat="1" applyFont="1" applyFill="1" applyBorder="1" applyAlignment="1">
      <alignment horizontal="right" vertical="center"/>
    </xf>
    <xf numFmtId="170" fontId="23" fillId="2" borderId="5" xfId="2" applyNumberFormat="1" applyFont="1" applyFill="1" applyBorder="1" applyAlignment="1">
      <alignment vertical="center"/>
    </xf>
    <xf numFmtId="0" fontId="8" fillId="3" borderId="14" xfId="2" applyFont="1" applyFill="1" applyBorder="1" applyAlignment="1" applyProtection="1">
      <alignment horizontal="center" vertical="center"/>
      <protection locked="0"/>
    </xf>
    <xf numFmtId="0" fontId="8" fillId="3" borderId="15" xfId="2" applyFont="1" applyFill="1" applyBorder="1" applyAlignment="1" applyProtection="1">
      <alignment horizontal="center" vertical="center"/>
      <protection locked="0"/>
    </xf>
    <xf numFmtId="0" fontId="39" fillId="2" borderId="2" xfId="2" applyFont="1" applyFill="1" applyBorder="1" applyAlignment="1" applyProtection="1">
      <alignment horizontal="center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169" fontId="23" fillId="2" borderId="2" xfId="2" applyNumberFormat="1" applyFont="1" applyFill="1" applyBorder="1" applyAlignment="1">
      <alignment horizontal="right" vertical="center"/>
    </xf>
    <xf numFmtId="169" fontId="23" fillId="2" borderId="9" xfId="2" applyNumberFormat="1" applyFont="1" applyFill="1" applyBorder="1" applyAlignment="1">
      <alignment horizontal="right" vertical="center"/>
    </xf>
    <xf numFmtId="169" fontId="23" fillId="2" borderId="13" xfId="2" applyNumberFormat="1" applyFont="1" applyFill="1" applyBorder="1" applyAlignment="1">
      <alignment horizontal="right" vertical="center"/>
    </xf>
    <xf numFmtId="165" fontId="23" fillId="2" borderId="2" xfId="2" quotePrefix="1" applyNumberFormat="1" applyFont="1" applyFill="1" applyBorder="1" applyAlignment="1">
      <alignment horizontal="right" vertical="center"/>
    </xf>
    <xf numFmtId="165" fontId="23" fillId="2" borderId="9" xfId="2" applyNumberFormat="1" applyFont="1" applyFill="1" applyBorder="1" applyAlignment="1">
      <alignment horizontal="right" vertical="center"/>
    </xf>
    <xf numFmtId="165" fontId="23" fillId="2" borderId="13" xfId="2" applyNumberFormat="1" applyFont="1" applyFill="1" applyBorder="1" applyAlignment="1">
      <alignment horizontal="right" vertical="center"/>
    </xf>
    <xf numFmtId="166" fontId="23" fillId="2" borderId="2" xfId="2" applyNumberFormat="1" applyFont="1" applyFill="1" applyBorder="1" applyAlignment="1">
      <alignment horizontal="right" vertical="center"/>
    </xf>
    <xf numFmtId="166" fontId="23" fillId="2" borderId="9" xfId="2" applyNumberFormat="1" applyFont="1" applyFill="1" applyBorder="1" applyAlignment="1">
      <alignment horizontal="right" vertical="center"/>
    </xf>
    <xf numFmtId="166" fontId="23" fillId="2" borderId="13" xfId="2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31" fillId="4" borderId="8" xfId="1" applyFont="1" applyFill="1" applyBorder="1" applyAlignment="1" applyProtection="1">
      <alignment horizontal="center" vertical="center"/>
      <protection locked="0"/>
    </xf>
    <xf numFmtId="0" fontId="24" fillId="4" borderId="7" xfId="1" applyFont="1" applyFill="1" applyBorder="1" applyAlignment="1" applyProtection="1">
      <alignment horizontal="center" vertical="center"/>
      <protection locked="0"/>
    </xf>
    <xf numFmtId="0" fontId="27" fillId="3" borderId="3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38" fillId="2" borderId="3" xfId="1" applyFont="1" applyFill="1" applyBorder="1" applyAlignment="1">
      <alignment horizontal="center" vertical="center"/>
    </xf>
    <xf numFmtId="0" fontId="38" fillId="2" borderId="10" xfId="1" applyFont="1" applyFill="1" applyBorder="1" applyAlignment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 wrapText="1"/>
    </xf>
    <xf numFmtId="0" fontId="37" fillId="2" borderId="13" xfId="1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166" fontId="23" fillId="2" borderId="2" xfId="1" applyNumberFormat="1" applyFont="1" applyFill="1" applyBorder="1" applyAlignment="1">
      <alignment horizontal="right" vertical="center"/>
    </xf>
    <xf numFmtId="166" fontId="23" fillId="2" borderId="9" xfId="1" applyNumberFormat="1" applyFont="1" applyFill="1" applyBorder="1" applyAlignment="1">
      <alignment horizontal="right" vertical="center"/>
    </xf>
    <xf numFmtId="166" fontId="23" fillId="2" borderId="13" xfId="1" applyNumberFormat="1" applyFont="1" applyFill="1" applyBorder="1" applyAlignment="1">
      <alignment horizontal="right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37" fillId="2" borderId="3" xfId="1" applyFont="1" applyFill="1" applyBorder="1" applyAlignment="1">
      <alignment horizontal="center" vertical="center"/>
    </xf>
    <xf numFmtId="0" fontId="37" fillId="2" borderId="10" xfId="1" applyFont="1" applyFill="1" applyBorder="1" applyAlignment="1">
      <alignment horizontal="center" vertical="center"/>
    </xf>
    <xf numFmtId="0" fontId="37" fillId="2" borderId="6" xfId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72" fontId="23" fillId="2" borderId="2" xfId="1" applyNumberFormat="1" applyFont="1" applyFill="1" applyBorder="1" applyAlignment="1">
      <alignment horizontal="right" vertical="center"/>
    </xf>
    <xf numFmtId="172" fontId="23" fillId="2" borderId="9" xfId="1" applyNumberFormat="1" applyFont="1" applyFill="1" applyBorder="1" applyAlignment="1">
      <alignment horizontal="right" vertical="center"/>
    </xf>
    <xf numFmtId="172" fontId="23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7" fontId="23" fillId="2" borderId="9" xfId="1" applyNumberFormat="1" applyFont="1" applyFill="1" applyBorder="1" applyAlignment="1">
      <alignment horizontal="center" vertical="center"/>
    </xf>
    <xf numFmtId="167" fontId="23" fillId="2" borderId="13" xfId="1" applyNumberFormat="1" applyFont="1" applyFill="1" applyBorder="1" applyAlignment="1">
      <alignment horizontal="center" vertical="center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8"/>
  <sheetViews>
    <sheetView tabSelected="1" zoomScale="85" zoomScaleNormal="85" workbookViewId="0">
      <selection activeCell="S20" sqref="S20"/>
    </sheetView>
  </sheetViews>
  <sheetFormatPr defaultRowHeight="12.75" outlineLevelCol="1" x14ac:dyDescent="0.2"/>
  <cols>
    <col min="1" max="1" width="1.7109375" style="1" customWidth="1"/>
    <col min="2" max="2" width="29.7109375" style="1" customWidth="1"/>
    <col min="3" max="6" width="9.7109375" style="1" hidden="1" customWidth="1" outlineLevel="1"/>
    <col min="7" max="7" width="14.5703125" style="1" customWidth="1" collapsed="1"/>
    <col min="8" max="9" width="14.5703125" style="1" customWidth="1"/>
    <col min="10" max="14" width="9.7109375" style="1" hidden="1" customWidth="1" outlineLevel="1"/>
    <col min="15" max="15" width="19" style="1" customWidth="1" collapsed="1"/>
    <col min="16" max="17" width="9.7109375" style="1" hidden="1" customWidth="1" outlineLevel="1"/>
    <col min="18" max="18" width="16.85546875" style="1" customWidth="1" collapsed="1"/>
    <col min="19" max="16384" width="9.140625" style="1"/>
  </cols>
  <sheetData>
    <row r="1" spans="1:253" ht="14.25" customHeight="1" x14ac:dyDescent="0.2">
      <c r="B1" s="1" t="s">
        <v>22</v>
      </c>
    </row>
    <row r="2" spans="1:253" s="2" customFormat="1" ht="15" customHeight="1" x14ac:dyDescent="0.2">
      <c r="B2" s="50" t="s">
        <v>36</v>
      </c>
      <c r="C2" s="4"/>
      <c r="D2" s="4"/>
      <c r="E2" s="4"/>
      <c r="F2" s="4"/>
    </row>
    <row r="3" spans="1:253" s="2" customFormat="1" ht="15" customHeight="1" x14ac:dyDescent="0.2">
      <c r="B3" s="1" t="s">
        <v>5</v>
      </c>
      <c r="C3" s="1"/>
      <c r="D3" s="1"/>
      <c r="E3" s="1"/>
      <c r="F3" s="1"/>
    </row>
    <row r="4" spans="1:253" x14ac:dyDescent="0.2">
      <c r="S4" s="15"/>
    </row>
    <row r="5" spans="1:253" ht="15" customHeight="1" x14ac:dyDescent="0.2">
      <c r="B5" s="12" t="s">
        <v>41</v>
      </c>
      <c r="C5" s="20"/>
      <c r="D5" s="21"/>
      <c r="E5" s="21"/>
      <c r="F5" s="21"/>
      <c r="G5" s="5"/>
      <c r="H5" s="19" t="s">
        <v>30</v>
      </c>
      <c r="S5" s="15"/>
    </row>
    <row r="6" spans="1:253" x14ac:dyDescent="0.2">
      <c r="B6" s="15"/>
      <c r="C6" s="15"/>
      <c r="D6" s="22"/>
      <c r="E6" s="22"/>
      <c r="F6" s="22"/>
      <c r="S6" s="15"/>
    </row>
    <row r="7" spans="1:253" ht="19.5" customHeight="1" x14ac:dyDescent="0.2">
      <c r="B7" s="77" t="s">
        <v>39</v>
      </c>
      <c r="C7" s="78"/>
      <c r="D7" s="79"/>
      <c r="E7" s="79"/>
      <c r="F7" s="79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0"/>
    </row>
    <row r="8" spans="1:253" customFormat="1" ht="15" x14ac:dyDescent="0.2">
      <c r="A8" s="35"/>
      <c r="B8" s="36" t="s">
        <v>40</v>
      </c>
      <c r="C8" s="37"/>
      <c r="D8" s="37"/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5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</row>
    <row r="9" spans="1:253" customFormat="1" ht="15" x14ac:dyDescent="0.2">
      <c r="A9" s="35"/>
      <c r="B9" s="40" t="s">
        <v>21</v>
      </c>
      <c r="C9" s="37"/>
      <c r="D9" s="37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5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</row>
    <row r="10" spans="1:253" customFormat="1" ht="15" x14ac:dyDescent="0.25">
      <c r="A10" s="35"/>
      <c r="B10" s="41" t="s">
        <v>23</v>
      </c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5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</row>
    <row r="11" spans="1:253" customFormat="1" ht="15" x14ac:dyDescent="0.2">
      <c r="A11" s="35"/>
      <c r="B11" s="43" t="s">
        <v>29</v>
      </c>
      <c r="C11" s="44"/>
      <c r="D11" s="44"/>
      <c r="E11" s="44"/>
      <c r="F11" s="44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6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</row>
    <row r="12" spans="1:253" customFormat="1" ht="15" x14ac:dyDescent="0.2">
      <c r="A12" s="35"/>
      <c r="B12" s="40" t="s">
        <v>6</v>
      </c>
      <c r="C12" s="37"/>
      <c r="D12" s="37"/>
      <c r="E12" s="37"/>
      <c r="F12" s="37"/>
      <c r="G12" s="42"/>
      <c r="H12" s="42"/>
      <c r="I12" s="38"/>
      <c r="J12" s="38"/>
      <c r="K12" s="38"/>
      <c r="L12" s="38"/>
      <c r="M12" s="38"/>
      <c r="N12" s="38"/>
      <c r="O12" s="38"/>
      <c r="P12" s="38"/>
      <c r="Q12" s="38"/>
      <c r="R12" s="5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</row>
    <row r="13" spans="1:253" customFormat="1" ht="15" x14ac:dyDescent="0.2">
      <c r="A13" s="35"/>
      <c r="B13" s="40" t="s">
        <v>7</v>
      </c>
      <c r="C13" s="37"/>
      <c r="D13" s="37"/>
      <c r="E13" s="37"/>
      <c r="F13" s="37"/>
      <c r="G13" s="42"/>
      <c r="H13" s="42"/>
      <c r="I13" s="38"/>
      <c r="J13" s="38"/>
      <c r="K13" s="38"/>
      <c r="L13" s="38"/>
      <c r="M13" s="38"/>
      <c r="N13" s="38"/>
      <c r="O13" s="38"/>
      <c r="P13" s="38"/>
      <c r="Q13" s="38"/>
      <c r="R13" s="5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</row>
    <row r="14" spans="1:253" customFormat="1" ht="15" x14ac:dyDescent="0.2">
      <c r="A14" s="35"/>
      <c r="B14" s="43" t="s">
        <v>8</v>
      </c>
      <c r="C14" s="44"/>
      <c r="D14" s="44"/>
      <c r="E14" s="44"/>
      <c r="F14" s="44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6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customFormat="1" x14ac:dyDescent="0.2">
      <c r="A15" s="39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</row>
    <row r="16" spans="1:253" customFormat="1" ht="27" customHeight="1" x14ac:dyDescent="0.2">
      <c r="A16" s="39"/>
      <c r="B16" s="47"/>
      <c r="C16" s="48"/>
      <c r="D16" s="48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</row>
    <row r="17" spans="2:31" ht="14.25" customHeight="1" x14ac:dyDescent="0.2">
      <c r="B17" s="23" t="s">
        <v>33</v>
      </c>
      <c r="C17" s="24"/>
      <c r="D17" s="24"/>
      <c r="E17" s="24"/>
      <c r="F17" s="24"/>
      <c r="M17" s="8"/>
      <c r="N17" s="8"/>
      <c r="O17" s="8"/>
      <c r="P17" s="8"/>
      <c r="Q17" s="8"/>
      <c r="R17" s="10"/>
    </row>
    <row r="18" spans="2:31" s="3" customFormat="1" ht="23.25" customHeight="1" x14ac:dyDescent="0.2">
      <c r="B18" s="61" t="s">
        <v>44</v>
      </c>
      <c r="C18" s="81" t="s">
        <v>31</v>
      </c>
      <c r="D18" s="82"/>
      <c r="E18" s="83"/>
      <c r="F18" s="9" t="s">
        <v>32</v>
      </c>
      <c r="G18" s="84" t="s">
        <v>9</v>
      </c>
      <c r="H18" s="85"/>
      <c r="I18" s="86"/>
      <c r="J18" s="87" t="s">
        <v>13</v>
      </c>
      <c r="K18" s="87" t="s">
        <v>14</v>
      </c>
      <c r="L18" s="87" t="s">
        <v>15</v>
      </c>
      <c r="M18" s="87" t="s">
        <v>0</v>
      </c>
      <c r="N18" s="87" t="s">
        <v>1</v>
      </c>
      <c r="O18" s="89" t="s">
        <v>10</v>
      </c>
      <c r="P18" s="91" t="s">
        <v>27</v>
      </c>
      <c r="Q18" s="91" t="s">
        <v>28</v>
      </c>
      <c r="R18" s="89" t="s">
        <v>11</v>
      </c>
    </row>
    <row r="19" spans="2:31" s="3" customFormat="1" ht="23.25" customHeight="1" x14ac:dyDescent="0.2">
      <c r="B19" s="25" t="s">
        <v>18</v>
      </c>
      <c r="C19" s="7" t="s">
        <v>2</v>
      </c>
      <c r="D19" s="7" t="s">
        <v>3</v>
      </c>
      <c r="E19" s="7" t="s">
        <v>4</v>
      </c>
      <c r="F19" s="26"/>
      <c r="G19" s="27" t="s">
        <v>2</v>
      </c>
      <c r="H19" s="28" t="s">
        <v>3</v>
      </c>
      <c r="I19" s="29" t="s">
        <v>4</v>
      </c>
      <c r="J19" s="88"/>
      <c r="K19" s="88"/>
      <c r="L19" s="88"/>
      <c r="M19" s="88"/>
      <c r="N19" s="88"/>
      <c r="O19" s="90"/>
      <c r="P19" s="92"/>
      <c r="Q19" s="92"/>
      <c r="R19" s="90"/>
    </row>
    <row r="20" spans="2:31" s="6" customFormat="1" ht="14.25" customHeight="1" x14ac:dyDescent="0.2">
      <c r="B20" s="53" t="s">
        <v>42</v>
      </c>
      <c r="C20" s="51">
        <v>0.31548500000000002</v>
      </c>
      <c r="D20" s="51">
        <v>0.33198800000000001</v>
      </c>
      <c r="E20" s="51">
        <v>0.306342</v>
      </c>
      <c r="F20" s="119">
        <v>5.0000000000000001E-3</v>
      </c>
      <c r="G20" s="52">
        <f>C20+$F20</f>
        <v>0.32048500000000002</v>
      </c>
      <c r="H20" s="52">
        <f>D20+$F20</f>
        <v>0.33698800000000001</v>
      </c>
      <c r="I20" s="52">
        <f>E20+$F20</f>
        <v>0.31134200000000001</v>
      </c>
      <c r="J20" s="65">
        <v>5.5000000000000003E-4</v>
      </c>
      <c r="K20" s="65">
        <v>7.92E-3</v>
      </c>
      <c r="L20" s="68" t="s">
        <v>12</v>
      </c>
      <c r="M20" s="71">
        <v>3.8000000000000002E-4</v>
      </c>
      <c r="N20" s="71">
        <v>0</v>
      </c>
      <c r="O20" s="74">
        <f>J20+K20+M20+N20</f>
        <v>8.8500000000000002E-3</v>
      </c>
      <c r="P20" s="93">
        <v>3.4983E-2</v>
      </c>
      <c r="Q20" s="93">
        <v>1.8600000000000001E-3</v>
      </c>
      <c r="R20" s="62">
        <f>P20+Q20</f>
        <v>3.6843000000000001E-2</v>
      </c>
      <c r="S20" s="3"/>
      <c r="T20" s="3"/>
      <c r="U20" s="3"/>
      <c r="V20" s="3"/>
      <c r="W20" s="3"/>
      <c r="X20" s="16"/>
      <c r="Y20" s="16"/>
      <c r="Z20" s="16"/>
      <c r="AA20" s="3"/>
      <c r="AB20" s="3"/>
      <c r="AC20" s="3"/>
      <c r="AD20" s="3"/>
      <c r="AE20" s="3"/>
    </row>
    <row r="21" spans="2:31" s="3" customFormat="1" ht="14.25" customHeight="1" x14ac:dyDescent="0.2">
      <c r="B21" s="54" t="s">
        <v>43</v>
      </c>
      <c r="C21" s="51">
        <v>0.28992600000000002</v>
      </c>
      <c r="D21" s="51">
        <v>0.29975200000000002</v>
      </c>
      <c r="E21" s="51">
        <v>0.27505499999999999</v>
      </c>
      <c r="F21" s="119"/>
      <c r="G21" s="52">
        <f t="shared" ref="G21:G22" si="0">C21+$F21</f>
        <v>0.28992600000000002</v>
      </c>
      <c r="H21" s="52">
        <f t="shared" ref="H21:H22" si="1">D21+$F21</f>
        <v>0.29975200000000002</v>
      </c>
      <c r="I21" s="52">
        <f t="shared" ref="I21:I22" si="2">E21+$F21</f>
        <v>0.27505499999999999</v>
      </c>
      <c r="J21" s="66"/>
      <c r="K21" s="66"/>
      <c r="L21" s="69"/>
      <c r="M21" s="72"/>
      <c r="N21" s="72"/>
      <c r="O21" s="75"/>
      <c r="P21" s="94"/>
      <c r="Q21" s="94"/>
      <c r="R21" s="63"/>
      <c r="X21" s="16"/>
      <c r="Y21" s="16"/>
      <c r="Z21" s="16"/>
    </row>
    <row r="22" spans="2:31" s="3" customFormat="1" ht="14.25" customHeight="1" x14ac:dyDescent="0.2">
      <c r="B22" s="54" t="s">
        <v>45</v>
      </c>
      <c r="C22" s="51">
        <v>0.28814200000000001</v>
      </c>
      <c r="D22" s="51">
        <v>0.297904</v>
      </c>
      <c r="E22" s="51">
        <v>0.27654899999999999</v>
      </c>
      <c r="F22" s="120"/>
      <c r="G22" s="52">
        <f t="shared" si="0"/>
        <v>0.28814200000000001</v>
      </c>
      <c r="H22" s="52">
        <f t="shared" si="1"/>
        <v>0.297904</v>
      </c>
      <c r="I22" s="52">
        <f t="shared" si="2"/>
        <v>0.27654899999999999</v>
      </c>
      <c r="J22" s="67"/>
      <c r="K22" s="67"/>
      <c r="L22" s="70"/>
      <c r="M22" s="73"/>
      <c r="N22" s="73"/>
      <c r="O22" s="76"/>
      <c r="P22" s="95"/>
      <c r="Q22" s="95"/>
      <c r="R22" s="64"/>
      <c r="X22" s="16"/>
      <c r="Y22" s="16"/>
      <c r="Z22" s="16"/>
    </row>
    <row r="23" spans="2:31" s="3" customFormat="1" ht="14.25" customHeight="1" x14ac:dyDescent="0.2">
      <c r="B23" s="30" t="s">
        <v>19</v>
      </c>
      <c r="C23" s="13" t="s">
        <v>12</v>
      </c>
      <c r="D23" s="13" t="s">
        <v>12</v>
      </c>
      <c r="E23" s="13" t="s">
        <v>12</v>
      </c>
      <c r="F23" s="13" t="s">
        <v>12</v>
      </c>
      <c r="G23" s="96" t="s">
        <v>12</v>
      </c>
      <c r="H23" s="97"/>
      <c r="I23" s="98"/>
      <c r="J23" s="55">
        <v>436.88400000000001</v>
      </c>
      <c r="K23" s="14" t="s">
        <v>12</v>
      </c>
      <c r="L23" s="55">
        <v>222.95099999999999</v>
      </c>
      <c r="M23" s="13" t="s">
        <v>12</v>
      </c>
      <c r="N23" s="56">
        <v>0</v>
      </c>
      <c r="O23" s="32">
        <f>J23+L23+N23</f>
        <v>659.83500000000004</v>
      </c>
      <c r="P23" s="31">
        <v>301.32479999999998</v>
      </c>
      <c r="Q23" s="31">
        <v>138.666</v>
      </c>
      <c r="R23" s="32">
        <f>P23+Q23</f>
        <v>439.99079999999998</v>
      </c>
      <c r="X23" s="16"/>
      <c r="Y23" s="16"/>
      <c r="Z23" s="16"/>
    </row>
    <row r="24" spans="2:31" s="3" customFormat="1" ht="14.25" customHeight="1" x14ac:dyDescent="0.2">
      <c r="B24" s="30" t="s">
        <v>20</v>
      </c>
      <c r="C24" s="13" t="s">
        <v>12</v>
      </c>
      <c r="D24" s="13" t="s">
        <v>12</v>
      </c>
      <c r="E24" s="13" t="s">
        <v>12</v>
      </c>
      <c r="F24" s="13" t="s">
        <v>12</v>
      </c>
      <c r="G24" s="96" t="s">
        <v>12</v>
      </c>
      <c r="H24" s="97"/>
      <c r="I24" s="98"/>
      <c r="J24" s="55">
        <v>31.791</v>
      </c>
      <c r="K24" s="14" t="s">
        <v>12</v>
      </c>
      <c r="L24" s="13" t="s">
        <v>12</v>
      </c>
      <c r="M24" s="13" t="s">
        <v>12</v>
      </c>
      <c r="N24" s="13" t="s">
        <v>12</v>
      </c>
      <c r="O24" s="32">
        <f>J24</f>
        <v>31.791</v>
      </c>
      <c r="P24" s="13">
        <v>14.5176</v>
      </c>
      <c r="Q24" s="13">
        <v>6.6816000000000004</v>
      </c>
      <c r="R24" s="32">
        <f>P24+Q24</f>
        <v>21.199200000000001</v>
      </c>
      <c r="X24" s="16"/>
      <c r="Y24" s="16"/>
      <c r="Z24" s="16"/>
    </row>
    <row r="25" spans="2:31" ht="25.5" customHeight="1" x14ac:dyDescent="0.2">
      <c r="B25" s="33" t="s">
        <v>16</v>
      </c>
      <c r="C25" s="18"/>
      <c r="D25" s="18"/>
      <c r="E25" s="18"/>
      <c r="F25" s="18"/>
      <c r="G25" s="99" t="s">
        <v>17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7" spans="2:31" ht="14.25" customHeight="1" x14ac:dyDescent="0.2">
      <c r="B27" s="23" t="s">
        <v>34</v>
      </c>
      <c r="C27" s="24"/>
      <c r="D27" s="24"/>
      <c r="E27" s="24"/>
      <c r="F27" s="24"/>
    </row>
    <row r="28" spans="2:31" s="3" customFormat="1" ht="23.25" customHeight="1" x14ac:dyDescent="0.2">
      <c r="B28" s="61" t="str">
        <f>B18</f>
        <v>1 aprile - 31 giugno 2023</v>
      </c>
      <c r="C28" s="81" t="s">
        <v>31</v>
      </c>
      <c r="D28" s="82"/>
      <c r="E28" s="83"/>
      <c r="F28" s="9" t="s">
        <v>32</v>
      </c>
      <c r="G28" s="101" t="s">
        <v>9</v>
      </c>
      <c r="H28" s="102"/>
      <c r="I28" s="103"/>
      <c r="J28" s="104" t="s">
        <v>13</v>
      </c>
      <c r="K28" s="104" t="s">
        <v>14</v>
      </c>
      <c r="L28" s="104" t="s">
        <v>15</v>
      </c>
      <c r="M28" s="106" t="s">
        <v>0</v>
      </c>
      <c r="N28" s="106" t="s">
        <v>1</v>
      </c>
      <c r="O28" s="89" t="s">
        <v>10</v>
      </c>
      <c r="P28" s="108" t="s">
        <v>37</v>
      </c>
      <c r="Q28" s="108" t="s">
        <v>38</v>
      </c>
      <c r="R28" s="89" t="s">
        <v>11</v>
      </c>
    </row>
    <row r="29" spans="2:31" s="3" customFormat="1" ht="23.25" customHeight="1" x14ac:dyDescent="0.2">
      <c r="B29" s="25" t="s">
        <v>18</v>
      </c>
      <c r="C29" s="7" t="s">
        <v>2</v>
      </c>
      <c r="D29" s="7" t="s">
        <v>3</v>
      </c>
      <c r="E29" s="7" t="s">
        <v>4</v>
      </c>
      <c r="F29" s="26"/>
      <c r="G29" s="27" t="s">
        <v>2</v>
      </c>
      <c r="H29" s="28" t="s">
        <v>3</v>
      </c>
      <c r="I29" s="29" t="s">
        <v>4</v>
      </c>
      <c r="J29" s="105"/>
      <c r="K29" s="105"/>
      <c r="L29" s="105"/>
      <c r="M29" s="107"/>
      <c r="N29" s="107"/>
      <c r="O29" s="90"/>
      <c r="P29" s="109"/>
      <c r="Q29" s="109"/>
      <c r="R29" s="90"/>
    </row>
    <row r="30" spans="2:31" s="6" customFormat="1" ht="14.25" customHeight="1" x14ac:dyDescent="0.2">
      <c r="B30" s="53" t="str">
        <f>B20</f>
        <v>aprile 2023</v>
      </c>
      <c r="C30" s="11">
        <f>IF(C20=0,"",C20)</f>
        <v>0.31548500000000002</v>
      </c>
      <c r="D30" s="11">
        <f t="shared" ref="D30:E30" si="3">IF(D20=0,"",D20)</f>
        <v>0.33198800000000001</v>
      </c>
      <c r="E30" s="11">
        <f t="shared" si="3"/>
        <v>0.306342</v>
      </c>
      <c r="F30" s="119">
        <f>IF(F20=0,"",F20)</f>
        <v>5.0000000000000001E-3</v>
      </c>
      <c r="G30" s="52">
        <f>C30+$F30</f>
        <v>0.32048500000000002</v>
      </c>
      <c r="H30" s="52">
        <f>D30+$F30</f>
        <v>0.33698800000000001</v>
      </c>
      <c r="I30" s="52">
        <f>E30+$F30</f>
        <v>0.31134200000000001</v>
      </c>
      <c r="J30" s="65">
        <v>4.8999999999999998E-4</v>
      </c>
      <c r="K30" s="65">
        <v>7.92E-3</v>
      </c>
      <c r="L30" s="68" t="s">
        <v>12</v>
      </c>
      <c r="M30" s="71">
        <v>3.8000000000000002E-4</v>
      </c>
      <c r="N30" s="71">
        <v>0</v>
      </c>
      <c r="O30" s="74">
        <f>J30+K30+M30+N30</f>
        <v>8.7900000000000009E-3</v>
      </c>
      <c r="P30" s="93">
        <v>3.4955E-2</v>
      </c>
      <c r="Q30" s="93">
        <v>1.846E-3</v>
      </c>
      <c r="R30" s="62">
        <f>P30+Q30</f>
        <v>3.6801E-2</v>
      </c>
      <c r="S30" s="3"/>
      <c r="T30" s="3"/>
      <c r="U30" s="3"/>
      <c r="V30" s="3"/>
      <c r="W30" s="16"/>
      <c r="X30" s="16"/>
      <c r="Y30" s="16"/>
      <c r="Z30" s="3"/>
      <c r="AA30" s="3"/>
      <c r="AB30" s="3"/>
      <c r="AC30" s="3"/>
      <c r="AD30" s="3"/>
      <c r="AE30" s="3"/>
    </row>
    <row r="31" spans="2:31" s="3" customFormat="1" ht="14.25" customHeight="1" x14ac:dyDescent="0.2">
      <c r="B31" s="53" t="str">
        <f>B21</f>
        <v>maggio 2023</v>
      </c>
      <c r="C31" s="11">
        <f t="shared" ref="C31:E31" si="4">IF(C21=0,"",C21)</f>
        <v>0.28992600000000002</v>
      </c>
      <c r="D31" s="11">
        <f t="shared" si="4"/>
        <v>0.29975200000000002</v>
      </c>
      <c r="E31" s="11">
        <f t="shared" si="4"/>
        <v>0.27505499999999999</v>
      </c>
      <c r="F31" s="119"/>
      <c r="G31" s="52"/>
      <c r="H31" s="52"/>
      <c r="I31" s="52"/>
      <c r="J31" s="66"/>
      <c r="K31" s="66"/>
      <c r="L31" s="69"/>
      <c r="M31" s="72"/>
      <c r="N31" s="72"/>
      <c r="O31" s="75"/>
      <c r="P31" s="94"/>
      <c r="Q31" s="94"/>
      <c r="R31" s="63"/>
      <c r="W31" s="16"/>
      <c r="X31" s="16"/>
      <c r="Y31" s="16"/>
    </row>
    <row r="32" spans="2:31" s="3" customFormat="1" ht="14.25" customHeight="1" x14ac:dyDescent="0.2">
      <c r="B32" s="53" t="str">
        <f>B22</f>
        <v>giugno 2023</v>
      </c>
      <c r="C32" s="11">
        <f t="shared" ref="C32:E32" si="5">IF(C22=0,"",C22)</f>
        <v>0.28814200000000001</v>
      </c>
      <c r="D32" s="11">
        <f t="shared" si="5"/>
        <v>0.297904</v>
      </c>
      <c r="E32" s="11">
        <f t="shared" si="5"/>
        <v>0.27654899999999999</v>
      </c>
      <c r="F32" s="120"/>
      <c r="G32" s="52"/>
      <c r="H32" s="52"/>
      <c r="I32" s="52"/>
      <c r="J32" s="67"/>
      <c r="K32" s="67"/>
      <c r="L32" s="70"/>
      <c r="M32" s="73"/>
      <c r="N32" s="73"/>
      <c r="O32" s="76"/>
      <c r="P32" s="95"/>
      <c r="Q32" s="95"/>
      <c r="R32" s="64"/>
      <c r="W32" s="16"/>
      <c r="X32" s="16"/>
      <c r="Y32" s="16"/>
    </row>
    <row r="33" spans="1:253" s="3" customFormat="1" ht="14.25" customHeight="1" x14ac:dyDescent="0.2">
      <c r="B33" s="30" t="s">
        <v>19</v>
      </c>
      <c r="C33" s="13" t="str">
        <f t="shared" ref="C33:F33" si="6">C23</f>
        <v xml:space="preserve">- </v>
      </c>
      <c r="D33" s="13" t="str">
        <f t="shared" si="6"/>
        <v xml:space="preserve">- </v>
      </c>
      <c r="E33" s="13" t="str">
        <f t="shared" si="6"/>
        <v xml:space="preserve">- </v>
      </c>
      <c r="F33" s="13" t="str">
        <f t="shared" si="6"/>
        <v xml:space="preserve">- </v>
      </c>
      <c r="G33" s="96" t="s">
        <v>12</v>
      </c>
      <c r="H33" s="97"/>
      <c r="I33" s="98"/>
      <c r="J33" s="55">
        <v>393.19549999999998</v>
      </c>
      <c r="K33" s="14" t="s">
        <v>12</v>
      </c>
      <c r="L33" s="55">
        <v>222.95099999999999</v>
      </c>
      <c r="M33" s="13" t="s">
        <v>12</v>
      </c>
      <c r="N33" s="56">
        <v>0</v>
      </c>
      <c r="O33" s="32">
        <f>J33+L33+N33</f>
        <v>616.14649999999995</v>
      </c>
      <c r="P33" s="31">
        <v>281.37360000000001</v>
      </c>
      <c r="Q33" s="31">
        <v>129.48480000000001</v>
      </c>
      <c r="R33" s="32">
        <f>P33+Q33</f>
        <v>410.85840000000002</v>
      </c>
      <c r="W33" s="16"/>
      <c r="X33" s="16"/>
      <c r="Y33" s="16"/>
    </row>
    <row r="34" spans="1:253" s="3" customFormat="1" ht="14.25" customHeight="1" x14ac:dyDescent="0.2">
      <c r="B34" s="30" t="s">
        <v>20</v>
      </c>
      <c r="C34" s="13" t="str">
        <f t="shared" ref="C34:F34" si="7">C24</f>
        <v xml:space="preserve">- </v>
      </c>
      <c r="D34" s="13" t="str">
        <f t="shared" si="7"/>
        <v xml:space="preserve">- </v>
      </c>
      <c r="E34" s="13" t="str">
        <f t="shared" si="7"/>
        <v xml:space="preserve">- </v>
      </c>
      <c r="F34" s="13" t="str">
        <f t="shared" si="7"/>
        <v xml:space="preserve">- </v>
      </c>
      <c r="G34" s="96" t="s">
        <v>12</v>
      </c>
      <c r="H34" s="97"/>
      <c r="I34" s="98"/>
      <c r="J34" s="57">
        <v>28.546900000000001</v>
      </c>
      <c r="K34" s="14" t="s">
        <v>12</v>
      </c>
      <c r="L34" s="13" t="s">
        <v>12</v>
      </c>
      <c r="M34" s="13" t="s">
        <v>12</v>
      </c>
      <c r="N34" s="13" t="s">
        <v>12</v>
      </c>
      <c r="O34" s="32">
        <f>J34</f>
        <v>28.546900000000001</v>
      </c>
      <c r="P34" s="13">
        <v>13.036799999999999</v>
      </c>
      <c r="Q34" s="13">
        <v>6</v>
      </c>
      <c r="R34" s="32">
        <f>P34+Q34</f>
        <v>19.036799999999999</v>
      </c>
      <c r="W34" s="16"/>
      <c r="X34" s="16"/>
      <c r="Y34" s="16"/>
    </row>
    <row r="35" spans="1:253" ht="25.5" customHeight="1" x14ac:dyDescent="0.2">
      <c r="B35" s="33" t="s">
        <v>16</v>
      </c>
      <c r="C35" s="18"/>
      <c r="D35" s="18"/>
      <c r="E35" s="18"/>
      <c r="F35" s="18"/>
      <c r="G35" s="99" t="s">
        <v>17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253" x14ac:dyDescent="0.2">
      <c r="R36" s="10"/>
    </row>
    <row r="37" spans="1:253" ht="14.25" customHeight="1" x14ac:dyDescent="0.2">
      <c r="B37" s="23" t="s">
        <v>35</v>
      </c>
      <c r="C37" s="24"/>
      <c r="D37" s="24"/>
      <c r="E37" s="24"/>
      <c r="F37" s="24"/>
    </row>
    <row r="38" spans="1:253" s="3" customFormat="1" ht="23.25" customHeight="1" x14ac:dyDescent="0.2">
      <c r="B38" s="61" t="str">
        <f>B28</f>
        <v>1 aprile - 31 giugno 2023</v>
      </c>
      <c r="C38" s="81" t="s">
        <v>31</v>
      </c>
      <c r="D38" s="82"/>
      <c r="E38" s="83"/>
      <c r="F38" s="9" t="s">
        <v>32</v>
      </c>
      <c r="G38" s="101" t="s">
        <v>9</v>
      </c>
      <c r="H38" s="102"/>
      <c r="I38" s="103"/>
      <c r="J38" s="104" t="s">
        <v>13</v>
      </c>
      <c r="K38" s="104" t="s">
        <v>14</v>
      </c>
      <c r="L38" s="104" t="s">
        <v>15</v>
      </c>
      <c r="M38" s="106" t="s">
        <v>0</v>
      </c>
      <c r="N38" s="106" t="s">
        <v>1</v>
      </c>
      <c r="O38" s="89" t="s">
        <v>10</v>
      </c>
      <c r="P38" s="110" t="s">
        <v>25</v>
      </c>
      <c r="Q38" s="110" t="s">
        <v>26</v>
      </c>
      <c r="R38" s="89" t="s">
        <v>11</v>
      </c>
    </row>
    <row r="39" spans="1:253" s="3" customFormat="1" ht="23.25" customHeight="1" x14ac:dyDescent="0.2">
      <c r="B39" s="25" t="s">
        <v>18</v>
      </c>
      <c r="C39" s="7" t="s">
        <v>2</v>
      </c>
      <c r="D39" s="7" t="s">
        <v>3</v>
      </c>
      <c r="E39" s="7" t="s">
        <v>4</v>
      </c>
      <c r="F39" s="26"/>
      <c r="G39" s="27" t="s">
        <v>2</v>
      </c>
      <c r="H39" s="28" t="s">
        <v>3</v>
      </c>
      <c r="I39" s="29" t="s">
        <v>4</v>
      </c>
      <c r="J39" s="105"/>
      <c r="K39" s="105"/>
      <c r="L39" s="105"/>
      <c r="M39" s="107"/>
      <c r="N39" s="107"/>
      <c r="O39" s="90"/>
      <c r="P39" s="111"/>
      <c r="Q39" s="111"/>
      <c r="R39" s="90"/>
    </row>
    <row r="40" spans="1:253" s="6" customFormat="1" ht="14.25" customHeight="1" x14ac:dyDescent="0.2">
      <c r="B40" s="53" t="str">
        <f>B30</f>
        <v>aprile 2023</v>
      </c>
      <c r="C40" s="11">
        <f>IF(C30=0,"",C30)</f>
        <v>0.31548500000000002</v>
      </c>
      <c r="D40" s="11">
        <f t="shared" ref="D40:E40" si="8">IF(D30=0,"",D30)</f>
        <v>0.33198800000000001</v>
      </c>
      <c r="E40" s="11">
        <f t="shared" si="8"/>
        <v>0.306342</v>
      </c>
      <c r="F40" s="119">
        <f>IF(F30=0,"",F30)</f>
        <v>5.0000000000000001E-3</v>
      </c>
      <c r="G40" s="52">
        <f>C40+$F40</f>
        <v>0.32048500000000002</v>
      </c>
      <c r="H40" s="52">
        <f>D40+$F40</f>
        <v>0.33698800000000001</v>
      </c>
      <c r="I40" s="52">
        <f>E40+$F40</f>
        <v>0.31134200000000001</v>
      </c>
      <c r="J40" s="65">
        <v>4.3999999999999996E-4</v>
      </c>
      <c r="K40" s="65">
        <v>7.92E-3</v>
      </c>
      <c r="L40" s="68" t="s">
        <v>12</v>
      </c>
      <c r="M40" s="71">
        <v>3.8000000000000002E-4</v>
      </c>
      <c r="N40" s="71">
        <v>0</v>
      </c>
      <c r="O40" s="74">
        <f>J40+K40+M40+N40</f>
        <v>8.7399999999999995E-3</v>
      </c>
      <c r="P40" s="112">
        <v>3.4931999999999998E-2</v>
      </c>
      <c r="Q40" s="112">
        <v>1.8370000000000001E-3</v>
      </c>
      <c r="R40" s="115">
        <f>P40+Q40</f>
        <v>3.6768999999999996E-2</v>
      </c>
      <c r="S40" s="3"/>
      <c r="T40" s="3"/>
      <c r="U40" s="3"/>
      <c r="V40" s="3"/>
      <c r="W40" s="17"/>
      <c r="X40" s="17"/>
      <c r="Y40" s="17"/>
      <c r="Z40" s="3"/>
      <c r="AA40" s="3"/>
      <c r="AB40" s="3"/>
      <c r="AC40" s="3"/>
      <c r="AD40" s="3"/>
      <c r="AE40" s="3"/>
    </row>
    <row r="41" spans="1:253" s="3" customFormat="1" ht="14.25" customHeight="1" x14ac:dyDescent="0.2">
      <c r="B41" s="53" t="str">
        <f>B31</f>
        <v>maggio 2023</v>
      </c>
      <c r="C41" s="11">
        <f t="shared" ref="C41:E41" si="9">IF(C31=0,"",C31)</f>
        <v>0.28992600000000002</v>
      </c>
      <c r="D41" s="11">
        <f t="shared" si="9"/>
        <v>0.29975200000000002</v>
      </c>
      <c r="E41" s="11">
        <f t="shared" si="9"/>
        <v>0.27505499999999999</v>
      </c>
      <c r="F41" s="119"/>
      <c r="G41" s="52"/>
      <c r="H41" s="52"/>
      <c r="I41" s="52"/>
      <c r="J41" s="66"/>
      <c r="K41" s="66"/>
      <c r="L41" s="69"/>
      <c r="M41" s="72"/>
      <c r="N41" s="72"/>
      <c r="O41" s="75"/>
      <c r="P41" s="113"/>
      <c r="Q41" s="113"/>
      <c r="R41" s="116"/>
      <c r="W41" s="17"/>
      <c r="X41" s="17"/>
      <c r="Y41" s="17"/>
    </row>
    <row r="42" spans="1:253" s="3" customFormat="1" ht="14.25" customHeight="1" x14ac:dyDescent="0.2">
      <c r="B42" s="53" t="str">
        <f>B32</f>
        <v>giugno 2023</v>
      </c>
      <c r="C42" s="11">
        <f t="shared" ref="C42:E42" si="10">IF(C32=0,"",C32)</f>
        <v>0.28814200000000001</v>
      </c>
      <c r="D42" s="11">
        <f t="shared" si="10"/>
        <v>0.297904</v>
      </c>
      <c r="E42" s="11">
        <f t="shared" si="10"/>
        <v>0.27654899999999999</v>
      </c>
      <c r="F42" s="120"/>
      <c r="G42" s="52"/>
      <c r="H42" s="52"/>
      <c r="I42" s="52"/>
      <c r="J42" s="67"/>
      <c r="K42" s="67"/>
      <c r="L42" s="70"/>
      <c r="M42" s="73"/>
      <c r="N42" s="73"/>
      <c r="O42" s="76"/>
      <c r="P42" s="114"/>
      <c r="Q42" s="114"/>
      <c r="R42" s="117"/>
      <c r="W42" s="17"/>
      <c r="X42" s="17"/>
      <c r="Y42" s="17"/>
    </row>
    <row r="43" spans="1:253" s="3" customFormat="1" ht="14.25" customHeight="1" x14ac:dyDescent="0.2">
      <c r="B43" s="30" t="s">
        <v>19</v>
      </c>
      <c r="C43" s="13" t="str">
        <f t="shared" ref="C43:F43" si="11">C33</f>
        <v xml:space="preserve">- </v>
      </c>
      <c r="D43" s="13" t="str">
        <f t="shared" si="11"/>
        <v xml:space="preserve">- </v>
      </c>
      <c r="E43" s="13" t="str">
        <f t="shared" si="11"/>
        <v xml:space="preserve">- </v>
      </c>
      <c r="F43" s="13" t="str">
        <f t="shared" si="11"/>
        <v xml:space="preserve">- </v>
      </c>
      <c r="G43" s="96" t="s">
        <v>12</v>
      </c>
      <c r="H43" s="97"/>
      <c r="I43" s="98"/>
      <c r="J43" s="55">
        <v>379.89909999999998</v>
      </c>
      <c r="K43" s="14" t="s">
        <v>12</v>
      </c>
      <c r="L43" s="55">
        <v>222.95099999999999</v>
      </c>
      <c r="M43" s="13" t="s">
        <v>12</v>
      </c>
      <c r="N43" s="58">
        <v>0</v>
      </c>
      <c r="O43" s="32">
        <f>J43+L43+N43</f>
        <v>602.8501</v>
      </c>
      <c r="P43" s="34">
        <v>275.30160000000001</v>
      </c>
      <c r="Q43" s="34">
        <v>126.69</v>
      </c>
      <c r="R43" s="32">
        <f>P43+Q43</f>
        <v>401.99160000000001</v>
      </c>
      <c r="W43" s="17"/>
      <c r="X43" s="17"/>
      <c r="Y43" s="17"/>
    </row>
    <row r="44" spans="1:253" s="3" customFormat="1" ht="14.25" customHeight="1" x14ac:dyDescent="0.2">
      <c r="B44" s="30" t="s">
        <v>20</v>
      </c>
      <c r="C44" s="13" t="str">
        <f t="shared" ref="C44:F44" si="12">C34</f>
        <v xml:space="preserve">- </v>
      </c>
      <c r="D44" s="13" t="str">
        <f t="shared" si="12"/>
        <v xml:space="preserve">- </v>
      </c>
      <c r="E44" s="13" t="str">
        <f t="shared" si="12"/>
        <v xml:space="preserve">- </v>
      </c>
      <c r="F44" s="13" t="str">
        <f t="shared" si="12"/>
        <v xml:space="preserve">- </v>
      </c>
      <c r="G44" s="96" t="s">
        <v>12</v>
      </c>
      <c r="H44" s="97"/>
      <c r="I44" s="98"/>
      <c r="J44" s="55">
        <v>25.043500000000002</v>
      </c>
      <c r="K44" s="14" t="s">
        <v>12</v>
      </c>
      <c r="L44" s="13" t="s">
        <v>12</v>
      </c>
      <c r="M44" s="13" t="s">
        <v>12</v>
      </c>
      <c r="N44" s="13" t="s">
        <v>12</v>
      </c>
      <c r="O44" s="32">
        <f>J44</f>
        <v>25.043500000000002</v>
      </c>
      <c r="P44" s="13">
        <v>11.437200000000001</v>
      </c>
      <c r="Q44" s="13">
        <v>5.2632000000000003</v>
      </c>
      <c r="R44" s="32">
        <f>P44+Q44</f>
        <v>16.700400000000002</v>
      </c>
      <c r="W44" s="17"/>
      <c r="X44" s="17"/>
      <c r="Y44" s="17"/>
    </row>
    <row r="45" spans="1:253" ht="25.5" customHeight="1" x14ac:dyDescent="0.2">
      <c r="B45" s="33" t="s">
        <v>16</v>
      </c>
      <c r="C45" s="18"/>
      <c r="D45" s="18"/>
      <c r="E45" s="18"/>
      <c r="F45" s="18"/>
      <c r="G45" s="99" t="s">
        <v>17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7" spans="1:253" customFormat="1" ht="14.25" customHeight="1" x14ac:dyDescent="0.2">
      <c r="A47" s="39"/>
      <c r="B47" s="49" t="s">
        <v>24</v>
      </c>
      <c r="C47" s="49"/>
      <c r="D47" s="49"/>
      <c r="E47" s="49"/>
      <c r="F47" s="4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</row>
    <row r="48" spans="1:253" x14ac:dyDescent="0.2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</sheetData>
  <mergeCells count="74">
    <mergeCell ref="F20:F22"/>
    <mergeCell ref="F30:F32"/>
    <mergeCell ref="F40:F42"/>
    <mergeCell ref="G34:I34"/>
    <mergeCell ref="N30:N32"/>
    <mergeCell ref="O30:O32"/>
    <mergeCell ref="B48:R48"/>
    <mergeCell ref="J40:J42"/>
    <mergeCell ref="K40:K42"/>
    <mergeCell ref="L40:L42"/>
    <mergeCell ref="M40:M42"/>
    <mergeCell ref="N40:N42"/>
    <mergeCell ref="G43:I43"/>
    <mergeCell ref="G44:I44"/>
    <mergeCell ref="G45:R45"/>
    <mergeCell ref="O40:O42"/>
    <mergeCell ref="Q40:Q42"/>
    <mergeCell ref="R40:R42"/>
    <mergeCell ref="P40:P42"/>
    <mergeCell ref="M38:M39"/>
    <mergeCell ref="N38:N39"/>
    <mergeCell ref="O38:O39"/>
    <mergeCell ref="P38:P39"/>
    <mergeCell ref="J30:J32"/>
    <mergeCell ref="K30:K32"/>
    <mergeCell ref="L30:L32"/>
    <mergeCell ref="M30:M32"/>
    <mergeCell ref="C38:E38"/>
    <mergeCell ref="G38:I38"/>
    <mergeCell ref="J38:J39"/>
    <mergeCell ref="K38:K39"/>
    <mergeCell ref="L38:L39"/>
    <mergeCell ref="G35:R35"/>
    <mergeCell ref="Q38:Q39"/>
    <mergeCell ref="R38:R39"/>
    <mergeCell ref="P30:P32"/>
    <mergeCell ref="Q30:Q32"/>
    <mergeCell ref="R30:R32"/>
    <mergeCell ref="G33:I33"/>
    <mergeCell ref="G23:I23"/>
    <mergeCell ref="G24:I24"/>
    <mergeCell ref="G25:R25"/>
    <mergeCell ref="C28:E28"/>
    <mergeCell ref="G28:I28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B7:R7"/>
    <mergeCell ref="C18:E18"/>
    <mergeCell ref="G18:I18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R20:R22"/>
    <mergeCell ref="J20:J22"/>
    <mergeCell ref="K20:K22"/>
    <mergeCell ref="L20:L22"/>
    <mergeCell ref="M20:M22"/>
    <mergeCell ref="N20:N22"/>
    <mergeCell ref="O20:O22"/>
    <mergeCell ref="P20:P22"/>
    <mergeCell ref="Q20:Q2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aprile 2023</vt:lpstr>
      <vt:lpstr>'da 1 aprile 2023'!Area_stampa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2023-07-06T10:31:22Z</dcterms:modified>
</cp:coreProperties>
</file>