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filterPrivacy="1"/>
  <xr:revisionPtr revIDLastSave="0" documentId="13_ncr:1_{8A98569A-995C-45B8-9A43-7CCC86AA5D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al 1 luglio 2023" sheetId="31" r:id="rId1"/>
  </sheets>
  <definedNames>
    <definedName name="_xlnm.Print_Area" localSheetId="0">'dal 1 luglio 2023'!$B$1:$V$79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63" i="31" l="1"/>
  <c r="U63" i="31"/>
  <c r="V54" i="31"/>
  <c r="V64" i="31" s="1"/>
  <c r="U54" i="31"/>
  <c r="U64" i="31" s="1"/>
  <c r="V33" i="31"/>
  <c r="V43" i="31" s="1"/>
  <c r="V30" i="31"/>
  <c r="V40" i="31" s="1"/>
  <c r="V50" i="31" s="1"/>
  <c r="V60" i="31" s="1"/>
  <c r="U33" i="31"/>
  <c r="U43" i="31" s="1"/>
  <c r="U30" i="31"/>
  <c r="U40" i="31" s="1"/>
  <c r="U50" i="31" s="1"/>
  <c r="U60" i="31" s="1"/>
  <c r="V24" i="31"/>
  <c r="U24" i="31"/>
  <c r="V23" i="31"/>
  <c r="U23" i="31"/>
  <c r="V20" i="31"/>
  <c r="U20" i="31"/>
  <c r="N22" i="31"/>
  <c r="M22" i="31"/>
  <c r="L22" i="31"/>
  <c r="N21" i="31"/>
  <c r="M21" i="31"/>
  <c r="L21" i="31"/>
  <c r="L20" i="31" l="1"/>
  <c r="N20" i="31"/>
  <c r="M20" i="31"/>
  <c r="T73" i="31" l="1"/>
  <c r="T74" i="31"/>
  <c r="T70" i="31"/>
  <c r="T24" i="31"/>
  <c r="T23" i="31"/>
  <c r="T20" i="31"/>
  <c r="E32" i="31"/>
  <c r="E42" i="31" s="1"/>
  <c r="E52" i="31" s="1"/>
  <c r="E62" i="31" s="1"/>
  <c r="E72" i="31" s="1"/>
  <c r="D32" i="31"/>
  <c r="D42" i="31" s="1"/>
  <c r="D52" i="31" s="1"/>
  <c r="D62" i="31" s="1"/>
  <c r="D72" i="31" s="1"/>
  <c r="C32" i="31"/>
  <c r="C42" i="31" s="1"/>
  <c r="C52" i="31" s="1"/>
  <c r="C62" i="31" s="1"/>
  <c r="C72" i="31" s="1"/>
  <c r="E31" i="31"/>
  <c r="E41" i="31" s="1"/>
  <c r="E51" i="31" s="1"/>
  <c r="E61" i="31" s="1"/>
  <c r="E71" i="31" s="1"/>
  <c r="D31" i="31"/>
  <c r="D41" i="31" s="1"/>
  <c r="D51" i="31" s="1"/>
  <c r="D61" i="31" s="1"/>
  <c r="D71" i="31" s="1"/>
  <c r="C31" i="31"/>
  <c r="C41" i="31" s="1"/>
  <c r="C51" i="31" s="1"/>
  <c r="C61" i="31" s="1"/>
  <c r="C71" i="31" s="1"/>
  <c r="E30" i="31"/>
  <c r="E40" i="31" s="1"/>
  <c r="D30" i="31"/>
  <c r="C30" i="31"/>
  <c r="J34" i="31"/>
  <c r="J44" i="31" s="1"/>
  <c r="J54" i="31" s="1"/>
  <c r="J64" i="31" s="1"/>
  <c r="J74" i="31" s="1"/>
  <c r="J33" i="31"/>
  <c r="J43" i="31" s="1"/>
  <c r="J53" i="31" s="1"/>
  <c r="J63" i="31" s="1"/>
  <c r="J73" i="31" s="1"/>
  <c r="K34" i="31"/>
  <c r="K44" i="31" s="1"/>
  <c r="K54" i="31" s="1"/>
  <c r="K64" i="31" s="1"/>
  <c r="K74" i="31" s="1"/>
  <c r="I34" i="31"/>
  <c r="I44" i="31" s="1"/>
  <c r="I54" i="31" s="1"/>
  <c r="I64" i="31" s="1"/>
  <c r="I74" i="31" s="1"/>
  <c r="H34" i="31"/>
  <c r="H44" i="31" s="1"/>
  <c r="H54" i="31" s="1"/>
  <c r="H64" i="31" s="1"/>
  <c r="H74" i="31" s="1"/>
  <c r="G34" i="31"/>
  <c r="G44" i="31" s="1"/>
  <c r="G54" i="31" s="1"/>
  <c r="G64" i="31" s="1"/>
  <c r="G74" i="31" s="1"/>
  <c r="F34" i="31"/>
  <c r="F44" i="31" s="1"/>
  <c r="F54" i="31" s="1"/>
  <c r="F64" i="31" s="1"/>
  <c r="F74" i="31" s="1"/>
  <c r="E34" i="31"/>
  <c r="E44" i="31" s="1"/>
  <c r="E54" i="31" s="1"/>
  <c r="E64" i="31" s="1"/>
  <c r="E74" i="31" s="1"/>
  <c r="D34" i="31"/>
  <c r="D44" i="31" s="1"/>
  <c r="D54" i="31" s="1"/>
  <c r="D64" i="31" s="1"/>
  <c r="D74" i="31" s="1"/>
  <c r="C34" i="31"/>
  <c r="C44" i="31" s="1"/>
  <c r="C54" i="31" s="1"/>
  <c r="C64" i="31" s="1"/>
  <c r="C74" i="31" s="1"/>
  <c r="K33" i="31"/>
  <c r="K43" i="31" s="1"/>
  <c r="K53" i="31" s="1"/>
  <c r="K63" i="31" s="1"/>
  <c r="K73" i="31" s="1"/>
  <c r="I33" i="31"/>
  <c r="L33" i="31" s="1"/>
  <c r="H33" i="31"/>
  <c r="H43" i="31" s="1"/>
  <c r="H53" i="31" s="1"/>
  <c r="H63" i="31" s="1"/>
  <c r="H73" i="31" s="1"/>
  <c r="G33" i="31"/>
  <c r="G43" i="31" s="1"/>
  <c r="G53" i="31" s="1"/>
  <c r="G63" i="31" s="1"/>
  <c r="G73" i="31" s="1"/>
  <c r="F33" i="31"/>
  <c r="F43" i="31" s="1"/>
  <c r="F53" i="31" s="1"/>
  <c r="F63" i="31" s="1"/>
  <c r="F73" i="31" s="1"/>
  <c r="E33" i="31"/>
  <c r="E43" i="31" s="1"/>
  <c r="E53" i="31" s="1"/>
  <c r="E63" i="31" s="1"/>
  <c r="E73" i="31" s="1"/>
  <c r="D33" i="31"/>
  <c r="D43" i="31" s="1"/>
  <c r="D53" i="31" s="1"/>
  <c r="D63" i="31" s="1"/>
  <c r="D73" i="31" s="1"/>
  <c r="C33" i="31"/>
  <c r="C43" i="31" s="1"/>
  <c r="C53" i="31" s="1"/>
  <c r="C63" i="31" s="1"/>
  <c r="C73" i="31" s="1"/>
  <c r="K32" i="31"/>
  <c r="K42" i="31" s="1"/>
  <c r="K52" i="31" s="1"/>
  <c r="K62" i="31" s="1"/>
  <c r="K72" i="31" s="1"/>
  <c r="H32" i="31"/>
  <c r="H42" i="31" s="1"/>
  <c r="H52" i="31" s="1"/>
  <c r="H62" i="31" s="1"/>
  <c r="H72" i="31" s="1"/>
  <c r="G32" i="31"/>
  <c r="G42" i="31" s="1"/>
  <c r="G52" i="31" s="1"/>
  <c r="G62" i="31" s="1"/>
  <c r="G72" i="31" s="1"/>
  <c r="F32" i="31"/>
  <c r="F42" i="31" s="1"/>
  <c r="F52" i="31" s="1"/>
  <c r="F62" i="31" s="1"/>
  <c r="F72" i="31" s="1"/>
  <c r="K31" i="31"/>
  <c r="K41" i="31" s="1"/>
  <c r="K51" i="31" s="1"/>
  <c r="K61" i="31" s="1"/>
  <c r="K71" i="31" s="1"/>
  <c r="H31" i="31"/>
  <c r="H41" i="31" s="1"/>
  <c r="H51" i="31" s="1"/>
  <c r="H61" i="31" s="1"/>
  <c r="H71" i="31" s="1"/>
  <c r="G31" i="31"/>
  <c r="G41" i="31" s="1"/>
  <c r="G51" i="31" s="1"/>
  <c r="G61" i="31" s="1"/>
  <c r="G71" i="31" s="1"/>
  <c r="F31" i="31"/>
  <c r="F41" i="31" s="1"/>
  <c r="F51" i="31" s="1"/>
  <c r="F61" i="31" s="1"/>
  <c r="F71" i="31" s="1"/>
  <c r="K30" i="31"/>
  <c r="K40" i="31" s="1"/>
  <c r="K50" i="31" s="1"/>
  <c r="K60" i="31" s="1"/>
  <c r="K70" i="31" s="1"/>
  <c r="J30" i="31"/>
  <c r="J40" i="31" s="1"/>
  <c r="J50" i="31" s="1"/>
  <c r="J60" i="31" s="1"/>
  <c r="J70" i="31" s="1"/>
  <c r="H30" i="31"/>
  <c r="H40" i="31" s="1"/>
  <c r="H50" i="31" s="1"/>
  <c r="G30" i="31"/>
  <c r="G40" i="31" s="1"/>
  <c r="G50" i="31" s="1"/>
  <c r="F30" i="31"/>
  <c r="F40" i="31" s="1"/>
  <c r="B32" i="31"/>
  <c r="B42" i="31" s="1"/>
  <c r="B52" i="31" s="1"/>
  <c r="B62" i="31" s="1"/>
  <c r="B72" i="31" s="1"/>
  <c r="B31" i="31"/>
  <c r="B41" i="31" s="1"/>
  <c r="B51" i="31" s="1"/>
  <c r="B61" i="31" s="1"/>
  <c r="B71" i="31" s="1"/>
  <c r="B30" i="31"/>
  <c r="B40" i="31" s="1"/>
  <c r="B50" i="31" s="1"/>
  <c r="B60" i="31" s="1"/>
  <c r="B70" i="31" s="1"/>
  <c r="L23" i="31"/>
  <c r="L30" i="31" l="1"/>
  <c r="D40" i="31"/>
  <c r="M30" i="31"/>
  <c r="E50" i="31"/>
  <c r="N40" i="31"/>
  <c r="G60" i="31"/>
  <c r="G70" i="31" s="1"/>
  <c r="H60" i="31"/>
  <c r="H70" i="31" s="1"/>
  <c r="F50" i="31"/>
  <c r="F60" i="31" s="1"/>
  <c r="C40" i="31"/>
  <c r="I43" i="31"/>
  <c r="N30" i="31"/>
  <c r="E60" i="31" l="1"/>
  <c r="N50" i="31"/>
  <c r="D50" i="31"/>
  <c r="M40" i="31"/>
  <c r="C50" i="31"/>
  <c r="L40" i="31"/>
  <c r="L43" i="31"/>
  <c r="I53" i="31"/>
  <c r="F70" i="31"/>
  <c r="B28" i="31"/>
  <c r="B38" i="31" s="1"/>
  <c r="B48" i="31" s="1"/>
  <c r="B58" i="31" s="1"/>
  <c r="B68" i="31" s="1"/>
  <c r="D60" i="31" l="1"/>
  <c r="M50" i="31"/>
  <c r="E70" i="31"/>
  <c r="N70" i="31" s="1"/>
  <c r="N60" i="31"/>
  <c r="C60" i="31"/>
  <c r="L50" i="31"/>
  <c r="I63" i="31"/>
  <c r="L53" i="31"/>
  <c r="N32" i="31"/>
  <c r="N42" i="31" s="1"/>
  <c r="N52" i="31" s="1"/>
  <c r="N62" i="31" s="1"/>
  <c r="N72" i="31" s="1"/>
  <c r="M32" i="31"/>
  <c r="M42" i="31" s="1"/>
  <c r="M52" i="31" s="1"/>
  <c r="M62" i="31" s="1"/>
  <c r="M72" i="31" s="1"/>
  <c r="L32" i="31"/>
  <c r="L42" i="31" s="1"/>
  <c r="L52" i="31" s="1"/>
  <c r="L62" i="31" s="1"/>
  <c r="L72" i="31" s="1"/>
  <c r="N31" i="31"/>
  <c r="N41" i="31" s="1"/>
  <c r="N51" i="31" s="1"/>
  <c r="N61" i="31" s="1"/>
  <c r="N71" i="31" s="1"/>
  <c r="M31" i="31"/>
  <c r="M41" i="31" s="1"/>
  <c r="M51" i="31" s="1"/>
  <c r="M61" i="31" s="1"/>
  <c r="M71" i="31" s="1"/>
  <c r="L31" i="31"/>
  <c r="L41" i="31" s="1"/>
  <c r="L51" i="31" s="1"/>
  <c r="L61" i="31" s="1"/>
  <c r="L71" i="31" s="1"/>
  <c r="D70" i="31" l="1"/>
  <c r="M70" i="31" s="1"/>
  <c r="M60" i="31"/>
  <c r="C70" i="31"/>
  <c r="L70" i="31" s="1"/>
  <c r="L60" i="31"/>
  <c r="L63" i="31"/>
  <c r="I73" i="31"/>
  <c r="L73" i="31" s="1"/>
  <c r="T34" i="31"/>
  <c r="T33" i="31"/>
  <c r="T30" i="31"/>
  <c r="T44" i="31"/>
  <c r="T43" i="31"/>
  <c r="T40" i="31"/>
  <c r="T54" i="31"/>
  <c r="T53" i="31"/>
  <c r="T50" i="31"/>
  <c r="T64" i="31"/>
  <c r="T63" i="31"/>
  <c r="T60" i="31"/>
</calcChain>
</file>

<file path=xl/sharedStrings.xml><?xml version="1.0" encoding="utf-8"?>
<sst xmlns="http://schemas.openxmlformats.org/spreadsheetml/2006/main" count="259" uniqueCount="53">
  <si>
    <t>UC3</t>
  </si>
  <si>
    <t>UC6</t>
  </si>
  <si>
    <t>fascia F1</t>
  </si>
  <si>
    <t>fascia F2</t>
  </si>
  <si>
    <t>fascia F3</t>
  </si>
  <si>
    <t xml:space="preserve"> Valori al netto delle imposte</t>
  </si>
  <si>
    <r>
      <t xml:space="preserve">  Fascia F1</t>
    </r>
    <r>
      <rPr>
        <sz val="9"/>
        <rFont val="Calibri"/>
        <family val="2"/>
      </rPr>
      <t>: dalle 8 alle 19 nei giorni dal lunedì al venerdì, escluse le festività nazionali</t>
    </r>
  </si>
  <si>
    <r>
      <t xml:space="preserve">  Fascia F2</t>
    </r>
    <r>
      <rPr>
        <sz val="9"/>
        <rFont val="Calibri"/>
        <family val="2"/>
      </rPr>
      <t>: dalle 7 alle 8 e dalle 19 alle 23 nei giorni dal lunedì al venerdì e dalle 7 alle 23 del sabato, escluse le festività nazionali</t>
    </r>
  </si>
  <si>
    <r>
      <t xml:space="preserve">  Fascia F3</t>
    </r>
    <r>
      <rPr>
        <sz val="9"/>
        <rFont val="Calibri"/>
        <family val="2"/>
      </rPr>
      <t>: dalle 23 alle 7 nei giorni dal lunedì al sabato e tutte le ore dei giorni di domenica e festività nazionali</t>
    </r>
  </si>
  <si>
    <t>UTENZE NON DOMESTICHE</t>
  </si>
  <si>
    <t>Materia energia</t>
  </si>
  <si>
    <t>Trasporto e gestione del contatore</t>
  </si>
  <si>
    <t xml:space="preserve">- </t>
  </si>
  <si>
    <t>DIS</t>
  </si>
  <si>
    <t>TRAS</t>
  </si>
  <si>
    <t>MIS</t>
  </si>
  <si>
    <t>Sconto bolletta elettronica</t>
  </si>
  <si>
    <t>Ai clienti che ricevono la bolletta in formato elettronico e la pagano con addebito automatico è applicato uno sconto di 6,60 euro/anno.</t>
  </si>
  <si>
    <t>Quota energia (euro/kWh)</t>
  </si>
  <si>
    <t>Quota fissa (euro/anno)</t>
  </si>
  <si>
    <t>Quota potenza (euro/kW/anno)</t>
  </si>
  <si>
    <r>
      <t xml:space="preserve"> - Trasporto e gestione del contatore</t>
    </r>
    <r>
      <rPr>
        <sz val="9"/>
        <rFont val="Calibri"/>
        <family val="2"/>
      </rPr>
      <t>: distribuzione (DIS), trasmissione (TRAS), misura (MIS), perequazione (UC3), qualità (UC6)</t>
    </r>
  </si>
  <si>
    <t xml:space="preserve"> energia elettrica</t>
  </si>
  <si>
    <r>
      <t xml:space="preserve"> - Oneri di sistema</t>
    </r>
    <r>
      <rPr>
        <sz val="9"/>
        <rFont val="Calibri"/>
        <family val="2"/>
      </rPr>
      <t>: componenti A</t>
    </r>
    <r>
      <rPr>
        <vertAlign val="subscript"/>
        <sz val="9"/>
        <rFont val="Calibri"/>
        <family val="2"/>
      </rPr>
      <t>SOS</t>
    </r>
    <r>
      <rPr>
        <sz val="9"/>
        <rFont val="Calibri"/>
        <family val="2"/>
      </rPr>
      <t xml:space="preserve"> e A</t>
    </r>
    <r>
      <rPr>
        <vertAlign val="subscript"/>
        <sz val="9"/>
        <rFont val="Calibri"/>
        <family val="2"/>
      </rPr>
      <t>RIM</t>
    </r>
  </si>
  <si>
    <t>(1) Utenze diverse dalle utenze domestiche, con meno di 10 dipendenti e un fatturato annuo o un totale di bilancio non superiore a 2 milioni di euro</t>
  </si>
  <si>
    <r>
      <t>*</t>
    </r>
    <r>
      <rPr>
        <sz val="10"/>
        <rFont val="Calibri"/>
        <family val="2"/>
      </rPr>
      <t xml:space="preserve"> </t>
    </r>
    <r>
      <rPr>
        <i/>
        <sz val="10"/>
        <rFont val="Calibri"/>
        <family val="2"/>
      </rPr>
      <t>Valori per A</t>
    </r>
    <r>
      <rPr>
        <i/>
        <vertAlign val="subscript"/>
        <sz val="10"/>
        <rFont val="Calibri"/>
        <family val="2"/>
      </rPr>
      <t>SOS</t>
    </r>
    <r>
      <rPr>
        <i/>
        <sz val="10"/>
        <rFont val="Calibri"/>
        <family val="2"/>
      </rPr>
      <t xml:space="preserve"> non agevolata (classe 0)</t>
    </r>
  </si>
  <si>
    <t>(2) Utenze diverse dalle utenze domestiche, con numero di dipendenti fra 10 e 50 e/o un fatturato annuo o un totale di bilancio tra 2 e 10 milioni di euro</t>
  </si>
  <si>
    <t>Microimprese(1) connesse in bassa tensione con almeno un punto di prelievo con potenza contrattualmente impegnata maggiore di 15 kW e PiccoleImprese(2)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</si>
  <si>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EL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</si>
  <si>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DISP</t>
    </r>
  </si>
  <si>
    <t>α</t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</si>
  <si>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</si>
  <si>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SB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</si>
  <si>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COM</t>
    </r>
  </si>
  <si>
    <r>
      <t>C</t>
    </r>
    <r>
      <rPr>
        <i/>
        <vertAlign val="subscript"/>
        <sz val="12"/>
        <color theme="0" tint="-0.499984740745262"/>
        <rFont val="Calibri"/>
        <family val="2"/>
        <scheme val="minor"/>
      </rPr>
      <t>PSTG</t>
    </r>
  </si>
  <si>
    <r>
      <t xml:space="preserve"> - </t>
    </r>
    <r>
      <rPr>
        <b/>
        <sz val="9"/>
        <rFont val="Calibri"/>
        <family val="2"/>
      </rPr>
      <t>Materia energia</t>
    </r>
    <r>
      <rPr>
        <sz val="9"/>
        <rFont val="Calibri"/>
        <family val="2"/>
      </rPr>
      <t>: energia (C</t>
    </r>
    <r>
      <rPr>
        <vertAlign val="subscript"/>
        <sz val="9"/>
        <rFont val="Calibri"/>
        <family val="2"/>
      </rPr>
      <t>EL</t>
    </r>
    <r>
      <rPr>
        <sz val="9"/>
        <rFont val="Calibri"/>
        <family val="2"/>
      </rPr>
      <t>), dispacciamento (C</t>
    </r>
    <r>
      <rPr>
        <vertAlign val="subscript"/>
        <sz val="9"/>
        <rFont val="Calibri"/>
        <family val="2"/>
      </rPr>
      <t>DISP</t>
    </r>
    <r>
      <rPr>
        <sz val="9"/>
        <rFont val="Calibri"/>
        <family val="2"/>
      </rPr>
      <t>), commercializzazione (C</t>
    </r>
    <r>
      <rPr>
        <vertAlign val="subscript"/>
        <sz val="9"/>
        <rFont val="Calibri"/>
        <family val="2"/>
      </rPr>
      <t>COM</t>
    </r>
    <r>
      <rPr>
        <sz val="9"/>
        <rFont val="Calibri"/>
        <family val="2"/>
      </rPr>
      <t>), componenti di perequazione (P</t>
    </r>
    <r>
      <rPr>
        <vertAlign val="subscript"/>
        <sz val="9"/>
        <rFont val="Calibri"/>
        <family val="2"/>
      </rPr>
      <t>PSTG</t>
    </r>
    <r>
      <rPr>
        <sz val="9"/>
        <rFont val="Calibri"/>
        <family val="2"/>
      </rPr>
      <t>), sbilanciamento (C</t>
    </r>
    <r>
      <rPr>
        <vertAlign val="subscript"/>
        <sz val="9"/>
        <rFont val="Calibri"/>
        <family val="2"/>
      </rPr>
      <t>SB</t>
    </r>
    <r>
      <rPr>
        <sz val="9"/>
        <rFont val="Calibri"/>
        <family val="2"/>
      </rPr>
      <t>), morosità (C</t>
    </r>
    <r>
      <rPr>
        <vertAlign val="subscript"/>
        <sz val="9"/>
        <rFont val="Calibri"/>
        <family val="2"/>
      </rPr>
      <t>CM</t>
    </r>
    <r>
      <rPr>
        <sz val="9"/>
        <rFont val="Calibri"/>
        <family val="2"/>
      </rPr>
      <t xml:space="preserve">) e parametro </t>
    </r>
    <r>
      <rPr>
        <sz val="11"/>
        <rFont val="Calibri"/>
        <family val="2"/>
      </rPr>
      <t xml:space="preserve">α </t>
    </r>
  </si>
  <si>
    <t>così come stabilito dalla delibera 208/2022/R/eel dell'Autorità di Regolazione per Energia Reti e Ambiente (ARERA)</t>
  </si>
  <si>
    <t>BTA1 - per potenze impegnate inferiori o uguali a 1,5 kW</t>
  </si>
  <si>
    <t>BTA2  - per potenze impegnate superiori a 1,5 kW e inferiori o uguali a 3 kW</t>
  </si>
  <si>
    <t>BTA3  - per potenze impegnate superiori a 3 kW e inferiori o uguali a 6 kW</t>
  </si>
  <si>
    <t>BTA4  - per potenze impegnate superiori a 6 kW e inferiori o uguali a 10 kW</t>
  </si>
  <si>
    <t>BTA5  - per potenze impegnate superiori a 10 kW e inferiori o uguali a 15 kW</t>
  </si>
  <si>
    <t>BTA6  - per potenze impegnate superiori a 15 kW</t>
  </si>
  <si>
    <t>Condizioni economiche per i clienti del Servizio a Tutele Graduali "Piccole Imprese"</t>
  </si>
  <si>
    <t>dal 1 luglio 2023</t>
  </si>
  <si>
    <t>1 luglio - 30 settembre 2023</t>
  </si>
  <si>
    <t>luglio 2023</t>
  </si>
  <si>
    <t>agosto 2023</t>
  </si>
  <si>
    <t>settembre 2023</t>
  </si>
  <si>
    <r>
      <t>A</t>
    </r>
    <r>
      <rPr>
        <vertAlign val="subscript"/>
        <sz val="12"/>
        <rFont val="Calibri"/>
        <family val="2"/>
      </rPr>
      <t>SOS</t>
    </r>
    <r>
      <rPr>
        <sz val="12"/>
        <rFont val="Calibri"/>
        <family val="2"/>
      </rPr>
      <t>*</t>
    </r>
  </si>
  <si>
    <r>
      <t>A</t>
    </r>
    <r>
      <rPr>
        <vertAlign val="subscript"/>
        <sz val="12"/>
        <rFont val="Calibri"/>
        <family val="2"/>
      </rPr>
      <t>RIM</t>
    </r>
  </si>
  <si>
    <t>Oneri di sistema</t>
  </si>
  <si>
    <t>Per visualizzare in dettaglio le componenti di prezzo, cliccare su "+" sopra le colonne J,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</si>
</sst>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164" formatCode="0.000000"/>
    <numFmt numFmtId="165" formatCode="#,##0.000000_ ;\-#,##0.000000\ "/>
    <numFmt numFmtId="166" formatCode="#,##0.0000_ ;\-#,##0.0000\ "/>
    <numFmt numFmtId="167" formatCode="#,##0.000000_ ;[Red]\-#,##0.000000\ "/>
    <numFmt numFmtId="168" formatCode="#,##0.0000000_ ;[Red]\-#,##0.0000000\ "/>
    <numFmt numFmtId="169" formatCode="#,##0.0000000"/>
  </numFmts>
  <fonts count="3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Calibri"/>
      <family val="2"/>
    </font>
    <font>
      <b/>
      <sz val="10"/>
      <name val="Calibri"/>
      <family val="2"/>
    </font>
    <font>
      <sz val="12"/>
      <name val="Calibri"/>
      <family val="2"/>
    </font>
    <font>
      <i/>
      <sz val="9"/>
      <name val="Calibri"/>
      <family val="2"/>
    </font>
    <font>
      <b/>
      <i/>
      <sz val="10"/>
      <name val="Calibri"/>
      <family val="2"/>
    </font>
    <font>
      <b/>
      <sz val="11"/>
      <color indexed="9"/>
      <name val="Calibri"/>
      <family val="2"/>
    </font>
    <font>
      <b/>
      <sz val="14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10"/>
      <color indexed="22"/>
      <name val="Calibri"/>
      <family val="2"/>
    </font>
    <font>
      <sz val="10"/>
      <name val="Arial"/>
      <family val="2"/>
    </font>
    <font>
      <i/>
      <sz val="10"/>
      <name val="Calibri"/>
      <family val="2"/>
    </font>
    <font>
      <i/>
      <sz val="8"/>
      <name val="Calibri"/>
      <family val="2"/>
    </font>
    <font>
      <vertAlign val="subscript"/>
      <sz val="9"/>
      <name val="Calibri"/>
      <family val="2"/>
    </font>
    <font>
      <i/>
      <vertAlign val="subscript"/>
      <sz val="10"/>
      <name val="Calibri"/>
      <family val="2"/>
    </font>
    <font>
      <i/>
      <sz val="9"/>
      <color theme="0" tint="-0.499984740745262"/>
      <name val="Calibri"/>
      <family val="2"/>
      <scheme val="minor"/>
    </font>
    <font>
      <b/>
      <sz val="11"/>
      <color theme="3"/>
      <name val="Calibri"/>
      <family val="2"/>
    </font>
    <font>
      <i/>
      <sz val="9"/>
      <color theme="0" tint="-0.499984740745262"/>
      <name val="Calibri"/>
      <family val="2"/>
    </font>
    <font>
      <b/>
      <sz val="12"/>
      <color theme="0"/>
      <name val="Calibri"/>
      <family val="2"/>
    </font>
    <font>
      <b/>
      <sz val="12"/>
      <color theme="4" tint="-0.249977111117893"/>
      <name val="Calibri"/>
      <family val="2"/>
    </font>
    <font>
      <b/>
      <i/>
      <sz val="10"/>
      <color theme="4" tint="-0.249977111117893"/>
      <name val="Calibri"/>
      <family val="2"/>
    </font>
    <font>
      <i/>
      <sz val="10"/>
      <color theme="0" tint="-0.499984740745262"/>
      <name val="Calibri"/>
      <family val="2"/>
      <scheme val="minor"/>
    </font>
    <font>
      <b/>
      <sz val="11"/>
      <color rgb="FFC00000"/>
      <name val="Calibri"/>
      <family val="2"/>
    </font>
    <font>
      <b/>
      <sz val="10"/>
      <color rgb="FFC00000"/>
      <name val="Calibri"/>
      <family val="2"/>
    </font>
    <font>
      <b/>
      <sz val="12"/>
      <color rgb="FFC00000"/>
      <name val="Calibri"/>
      <family val="2"/>
    </font>
    <font>
      <i/>
      <sz val="12"/>
      <color theme="0" tint="-0.499984740745262"/>
      <name val="Calibri"/>
      <family val="2"/>
      <scheme val="minor"/>
    </font>
    <font>
      <i/>
      <vertAlign val="subscript"/>
      <sz val="12"/>
      <color theme="0" tint="-0.499984740745262"/>
      <name val="Calibri"/>
      <family val="2"/>
      <scheme val="minor"/>
    </font>
    <font>
      <i/>
      <sz val="14"/>
      <color theme="0" tint="-0.499984740745262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0"/>
      <name val="Calibri"/>
      <family val="2"/>
      <scheme val="minor"/>
    </font>
    <font>
      <vertAlign val="subscript"/>
      <sz val="12"/>
      <name val="Calibri"/>
      <family val="2"/>
    </font>
    <font>
      <i/>
      <sz val="10"/>
      <color theme="4" tint="-0.249977111117893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3" fillId="0" borderId="0"/>
    <xf numFmtId="0" fontId="1" fillId="0" borderId="0"/>
    <xf numFmtId="41" fontId="1" fillId="0" borderId="0" applyFont="0" applyFill="0" applyBorder="0" applyAlignment="0" applyProtection="0"/>
    <xf numFmtId="0" fontId="1" fillId="0" borderId="0"/>
  </cellStyleXfs>
  <cellXfs count="151">
    <xf numFmtId="0" fontId="0" fillId="0" borderId="0" xfId="0"/>
    <xf numFmtId="0" fontId="3" fillId="2" borderId="0" xfId="1" applyFont="1" applyFill="1" applyAlignment="1" applyProtection="1">
      <alignment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0" fontId="3" fillId="2" borderId="0" xfId="1" applyFont="1" applyFill="1" applyAlignment="1">
      <alignment vertical="center"/>
    </xf>
    <xf numFmtId="0" fontId="9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12" fillId="2" borderId="0" xfId="1" applyFont="1" applyFill="1" applyAlignment="1">
      <alignment vertical="center"/>
    </xf>
    <xf numFmtId="0" fontId="18" fillId="3" borderId="1" xfId="0" applyFont="1" applyFill="1" applyBorder="1" applyAlignment="1">
      <alignment horizontal="center" vertical="center"/>
    </xf>
    <xf numFmtId="164" fontId="3" fillId="2" borderId="0" xfId="1" applyNumberFormat="1" applyFont="1" applyFill="1" applyAlignment="1" applyProtection="1">
      <alignment vertical="center"/>
      <protection locked="0"/>
    </xf>
    <xf numFmtId="0" fontId="21" fillId="4" borderId="5" xfId="0" applyFont="1" applyFill="1" applyBorder="1" applyAlignment="1">
      <alignment horizontal="center" vertical="center"/>
    </xf>
    <xf numFmtId="0" fontId="4" fillId="2" borderId="0" xfId="1" applyFont="1" applyFill="1" applyAlignment="1" applyProtection="1">
      <alignment horizontal="center" vertical="center"/>
      <protection locked="0"/>
    </xf>
    <xf numFmtId="165" fontId="3" fillId="2" borderId="0" xfId="1" applyNumberFormat="1" applyFont="1" applyFill="1" applyAlignment="1">
      <alignment vertical="center"/>
    </xf>
    <xf numFmtId="167" fontId="3" fillId="2" borderId="0" xfId="1" applyNumberFormat="1" applyFont="1" applyFill="1" applyAlignment="1">
      <alignment vertical="center"/>
    </xf>
    <xf numFmtId="166" fontId="20" fillId="3" borderId="10" xfId="0" quotePrefix="1" applyNumberFormat="1" applyFont="1" applyFill="1" applyBorder="1" applyAlignment="1">
      <alignment horizontal="right" vertical="center"/>
    </xf>
    <xf numFmtId="0" fontId="19" fillId="3" borderId="0" xfId="1" applyFont="1" applyFill="1" applyAlignment="1" applyProtection="1">
      <alignment horizontal="center" vertical="center"/>
      <protection locked="0"/>
    </xf>
    <xf numFmtId="0" fontId="25" fillId="3" borderId="0" xfId="1" applyFont="1" applyFill="1" applyAlignment="1" applyProtection="1">
      <alignment horizontal="center" vertic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6" fillId="2" borderId="0" xfId="1" applyFont="1" applyFill="1" applyAlignment="1" applyProtection="1">
      <alignment horizontal="center" vertical="center"/>
      <protection locked="0"/>
    </xf>
    <xf numFmtId="49" fontId="23" fillId="2" borderId="0" xfId="1" applyNumberFormat="1" applyFont="1" applyFill="1" applyAlignment="1">
      <alignment horizontal="left" vertical="center"/>
    </xf>
    <xf numFmtId="49" fontId="7" fillId="2" borderId="0" xfId="1" applyNumberFormat="1" applyFont="1" applyFill="1" applyAlignment="1">
      <alignment horizontal="left" vertical="center"/>
    </xf>
    <xf numFmtId="0" fontId="4" fillId="2" borderId="2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0" fontId="14" fillId="2" borderId="4" xfId="1" applyFont="1" applyFill="1" applyBorder="1" applyAlignment="1">
      <alignment horizontal="center" vertical="center"/>
    </xf>
    <xf numFmtId="0" fontId="14" fillId="2" borderId="8" xfId="1" applyFont="1" applyFill="1" applyBorder="1" applyAlignment="1">
      <alignment horizontal="center" vertical="center"/>
    </xf>
    <xf numFmtId="0" fontId="14" fillId="2" borderId="7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vertical="center"/>
    </xf>
    <xf numFmtId="0" fontId="7" fillId="2" borderId="5" xfId="1" applyFont="1" applyFill="1" applyBorder="1" applyAlignment="1">
      <alignment vertical="center"/>
    </xf>
    <xf numFmtId="0" fontId="3" fillId="2" borderId="4" xfId="1" applyFont="1" applyFill="1" applyBorder="1" applyAlignment="1">
      <alignment vertical="center"/>
    </xf>
    <xf numFmtId="0" fontId="3" fillId="2" borderId="0" xfId="2" applyFont="1" applyFill="1" applyAlignment="1" applyProtection="1">
      <alignment vertical="center"/>
      <protection locked="0"/>
    </xf>
    <xf numFmtId="0" fontId="10" fillId="3" borderId="0" xfId="2" applyFont="1" applyFill="1" applyAlignment="1" applyProtection="1">
      <alignment vertical="center"/>
      <protection locked="0"/>
    </xf>
    <xf numFmtId="0" fontId="8" fillId="3" borderId="0" xfId="2" applyFont="1" applyFill="1" applyAlignment="1" applyProtection="1">
      <alignment horizontal="center" vertical="center"/>
      <protection locked="0"/>
    </xf>
    <xf numFmtId="0" fontId="10" fillId="3" borderId="1" xfId="2" applyFont="1" applyFill="1" applyBorder="1" applyAlignment="1" applyProtection="1">
      <alignment vertical="center"/>
      <protection locked="0"/>
    </xf>
    <xf numFmtId="0" fontId="10" fillId="3" borderId="1" xfId="2" applyFont="1" applyFill="1" applyBorder="1" applyProtection="1">
      <protection locked="0"/>
    </xf>
    <xf numFmtId="0" fontId="3" fillId="3" borderId="0" xfId="2" applyFont="1" applyFill="1" applyAlignment="1" applyProtection="1">
      <alignment vertical="center"/>
      <protection locked="0"/>
    </xf>
    <xf numFmtId="0" fontId="10" fillId="3" borderId="12" xfId="2" applyFont="1" applyFill="1" applyBorder="1" applyAlignment="1" applyProtection="1">
      <alignment vertical="center"/>
      <protection locked="0"/>
    </xf>
    <xf numFmtId="0" fontId="10" fillId="3" borderId="11" xfId="2" applyFont="1" applyFill="1" applyBorder="1" applyAlignment="1" applyProtection="1">
      <alignment vertical="center"/>
      <protection locked="0"/>
    </xf>
    <xf numFmtId="0" fontId="3" fillId="3" borderId="11" xfId="2" applyFont="1" applyFill="1" applyBorder="1" applyAlignment="1" applyProtection="1">
      <alignment vertical="center"/>
      <protection locked="0"/>
    </xf>
    <xf numFmtId="0" fontId="8" fillId="3" borderId="11" xfId="2" applyFont="1" applyFill="1" applyBorder="1" applyAlignment="1" applyProtection="1">
      <alignment horizontal="center" vertical="center"/>
      <protection locked="0"/>
    </xf>
    <xf numFmtId="0" fontId="4" fillId="2" borderId="0" xfId="2" applyFont="1" applyFill="1" applyAlignment="1" applyProtection="1">
      <alignment vertical="center"/>
      <protection locked="0"/>
    </xf>
    <xf numFmtId="0" fontId="9" fillId="2" borderId="0" xfId="2" applyFont="1" applyFill="1" applyAlignment="1" applyProtection="1">
      <alignment vertical="center"/>
      <protection locked="0"/>
    </xf>
    <xf numFmtId="0" fontId="11" fillId="2" borderId="0" xfId="2" applyFont="1" applyFill="1" applyAlignment="1" applyProtection="1">
      <alignment vertical="center"/>
      <protection locked="0"/>
    </xf>
    <xf numFmtId="0" fontId="6" fillId="2" borderId="0" xfId="2" applyFont="1" applyFill="1" applyAlignment="1">
      <alignment vertical="center"/>
    </xf>
    <xf numFmtId="0" fontId="7" fillId="2" borderId="0" xfId="1" applyFont="1" applyFill="1" applyAlignment="1">
      <alignment vertical="center"/>
    </xf>
    <xf numFmtId="166" fontId="20" fillId="3" borderId="0" xfId="0" quotePrefix="1" applyNumberFormat="1" applyFont="1" applyFill="1" applyAlignment="1">
      <alignment horizontal="right" vertical="center"/>
    </xf>
    <xf numFmtId="41" fontId="15" fillId="3" borderId="0" xfId="3" quotePrefix="1" applyFont="1" applyFill="1" applyBorder="1" applyAlignment="1">
      <alignment horizontal="left" vertical="center" wrapText="1"/>
    </xf>
    <xf numFmtId="17" fontId="3" fillId="2" borderId="1" xfId="2" quotePrefix="1" applyNumberFormat="1" applyFont="1" applyFill="1" applyBorder="1" applyAlignment="1">
      <alignment horizontal="right" vertical="center"/>
    </xf>
    <xf numFmtId="49" fontId="3" fillId="2" borderId="1" xfId="2" quotePrefix="1" applyNumberFormat="1" applyFont="1" applyFill="1" applyBorder="1" applyAlignment="1">
      <alignment horizontal="right" vertical="center"/>
    </xf>
    <xf numFmtId="0" fontId="3" fillId="2" borderId="2" xfId="2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168" fontId="3" fillId="2" borderId="1" xfId="1" applyNumberFormat="1" applyFont="1" applyFill="1" applyBorder="1" applyAlignment="1">
      <alignment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18" fillId="3" borderId="3" xfId="0" quotePrefix="1" applyNumberFormat="1" applyFont="1" applyFill="1" applyBorder="1" applyAlignment="1">
      <alignment horizontal="right" vertical="center"/>
    </xf>
    <xf numFmtId="168" fontId="20" fillId="2" borderId="3" xfId="1" applyNumberFormat="1" applyFont="1" applyFill="1" applyBorder="1" applyAlignment="1">
      <alignment vertical="center"/>
    </xf>
    <xf numFmtId="168" fontId="20" fillId="2" borderId="6" xfId="2" applyNumberFormat="1" applyFont="1" applyFill="1" applyBorder="1" applyAlignment="1">
      <alignment horizontal="right" vertical="center"/>
    </xf>
    <xf numFmtId="168" fontId="18" fillId="3" borderId="5" xfId="0" quotePrefix="1" applyNumberFormat="1" applyFont="1" applyFill="1" applyBorder="1" applyAlignment="1">
      <alignment horizontal="right" vertical="center"/>
    </xf>
    <xf numFmtId="168" fontId="20" fillId="2" borderId="5" xfId="2" applyNumberFormat="1" applyFont="1" applyFill="1" applyBorder="1" applyAlignment="1">
      <alignment vertical="center"/>
    </xf>
    <xf numFmtId="168" fontId="3" fillId="2" borderId="5" xfId="1" applyNumberFormat="1" applyFont="1" applyFill="1" applyBorder="1" applyAlignment="1">
      <alignment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3" fillId="2" borderId="1" xfId="1" applyNumberFormat="1" applyFont="1" applyFill="1" applyBorder="1" applyAlignment="1">
      <alignment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18" fillId="3" borderId="3" xfId="0" quotePrefix="1" applyNumberFormat="1" applyFont="1" applyFill="1" applyBorder="1" applyAlignment="1">
      <alignment horizontal="right" vertical="center"/>
    </xf>
    <xf numFmtId="169" fontId="20" fillId="2" borderId="3" xfId="1" applyNumberFormat="1" applyFont="1" applyFill="1" applyBorder="1" applyAlignment="1">
      <alignment vertical="center"/>
    </xf>
    <xf numFmtId="169" fontId="20" fillId="2" borderId="6" xfId="2" applyNumberFormat="1" applyFont="1" applyFill="1" applyBorder="1" applyAlignment="1">
      <alignment horizontal="right" vertical="center"/>
    </xf>
    <xf numFmtId="169" fontId="18" fillId="3" borderId="5" xfId="0" quotePrefix="1" applyNumberFormat="1" applyFont="1" applyFill="1" applyBorder="1" applyAlignment="1">
      <alignment horizontal="right" vertical="center"/>
    </xf>
    <xf numFmtId="169" fontId="20" fillId="2" borderId="5" xfId="2" applyNumberFormat="1" applyFont="1" applyFill="1" applyBorder="1" applyAlignment="1">
      <alignment vertical="center"/>
    </xf>
    <xf numFmtId="169" fontId="3" fillId="2" borderId="5" xfId="1" applyNumberFormat="1" applyFont="1" applyFill="1" applyBorder="1" applyAlignment="1">
      <alignment vertical="center"/>
    </xf>
    <xf numFmtId="169" fontId="20" fillId="2" borderId="5" xfId="2" applyNumberFormat="1" applyFont="1" applyFill="1" applyBorder="1" applyAlignment="1">
      <alignment horizontal="right" vertical="center"/>
    </xf>
    <xf numFmtId="0" fontId="30" fillId="3" borderId="3" xfId="0" applyFont="1" applyFill="1" applyBorder="1" applyAlignment="1">
      <alignment horizontal="center" vertical="center"/>
    </xf>
    <xf numFmtId="0" fontId="31" fillId="3" borderId="0" xfId="2" applyFont="1" applyFill="1" applyAlignment="1" applyProtection="1">
      <alignment horizontal="center" vertical="center"/>
      <protection locked="0"/>
    </xf>
    <xf numFmtId="0" fontId="31" fillId="3" borderId="11" xfId="2" applyFont="1" applyFill="1" applyBorder="1" applyAlignment="1" applyProtection="1">
      <alignment horizontal="center" vertical="center"/>
      <protection locked="0"/>
    </xf>
    <xf numFmtId="168" fontId="33" fillId="3" borderId="5" xfId="0" quotePrefix="1" applyNumberFormat="1" applyFont="1" applyFill="1" applyBorder="1" applyAlignment="1">
      <alignment horizontal="right" vertical="center"/>
    </xf>
    <xf numFmtId="169" fontId="33" fillId="3" borderId="3" xfId="0" quotePrefix="1" applyNumberFormat="1" applyFont="1" applyFill="1" applyBorder="1" applyAlignment="1">
      <alignment horizontal="right" vertical="center"/>
    </xf>
    <xf numFmtId="169" fontId="33" fillId="3" borderId="5" xfId="0" quotePrefix="1" applyNumberFormat="1" applyFont="1" applyFill="1" applyBorder="1" applyAlignment="1">
      <alignment horizontal="right" vertical="center"/>
    </xf>
    <xf numFmtId="0" fontId="5" fillId="3" borderId="13" xfId="0" applyFont="1" applyFill="1" applyBorder="1" applyAlignment="1">
      <alignment horizontal="center" vertical="center"/>
    </xf>
    <xf numFmtId="0" fontId="35" fillId="2" borderId="0" xfId="2" applyFont="1" applyFill="1" applyAlignment="1" applyProtection="1">
      <alignment vertical="center"/>
      <protection locked="0"/>
    </xf>
    <xf numFmtId="0" fontId="31" fillId="2" borderId="4" xfId="1" applyFont="1" applyFill="1" applyBorder="1" applyAlignment="1">
      <alignment horizontal="center" vertical="center" wrapText="1"/>
    </xf>
    <xf numFmtId="0" fontId="31" fillId="2" borderId="7" xfId="1" applyFont="1" applyFill="1" applyBorder="1" applyAlignment="1">
      <alignment horizontal="center" vertical="center" wrapText="1"/>
    </xf>
    <xf numFmtId="0" fontId="11" fillId="3" borderId="1" xfId="2" applyFont="1" applyFill="1" applyBorder="1" applyAlignment="1" applyProtection="1">
      <alignment horizontal="left" vertical="center" wrapText="1"/>
      <protection locked="0"/>
    </xf>
    <xf numFmtId="0" fontId="11" fillId="3" borderId="0" xfId="2" applyFont="1" applyFill="1" applyAlignment="1" applyProtection="1">
      <alignment horizontal="left" vertical="center" wrapText="1"/>
      <protection locked="0"/>
    </xf>
    <xf numFmtId="0" fontId="22" fillId="2" borderId="0" xfId="2" applyFont="1" applyFill="1" applyAlignment="1" applyProtection="1">
      <alignment horizontal="left" vertical="center" wrapText="1"/>
      <protection locked="0"/>
    </xf>
    <xf numFmtId="168" fontId="20" fillId="2" borderId="2" xfId="2" applyNumberFormat="1" applyFont="1" applyFill="1" applyBorder="1" applyAlignment="1">
      <alignment horizontal="right" vertical="center"/>
    </xf>
    <xf numFmtId="168" fontId="20" fillId="2" borderId="9" xfId="2" applyNumberFormat="1" applyFont="1" applyFill="1" applyBorder="1" applyAlignment="1">
      <alignment horizontal="right" vertical="center"/>
    </xf>
    <xf numFmtId="168" fontId="20" fillId="2" borderId="13" xfId="2" applyNumberFormat="1" applyFont="1" applyFill="1" applyBorder="1" applyAlignment="1">
      <alignment horizontal="right" vertical="center"/>
    </xf>
    <xf numFmtId="168" fontId="3" fillId="2" borderId="2" xfId="1" applyNumberFormat="1" applyFont="1" applyFill="1" applyBorder="1" applyAlignment="1">
      <alignment horizontal="right" vertical="center"/>
    </xf>
    <xf numFmtId="168" fontId="3" fillId="2" borderId="9" xfId="1" applyNumberFormat="1" applyFont="1" applyFill="1" applyBorder="1" applyAlignment="1">
      <alignment horizontal="right" vertical="center"/>
    </xf>
    <xf numFmtId="168" fontId="3" fillId="2" borderId="13" xfId="1" applyNumberFormat="1" applyFont="1" applyFill="1" applyBorder="1" applyAlignment="1">
      <alignment horizontal="right" vertical="center"/>
    </xf>
    <xf numFmtId="168" fontId="3" fillId="2" borderId="5" xfId="1" applyNumberFormat="1" applyFont="1" applyFill="1" applyBorder="1" applyAlignment="1">
      <alignment horizontal="right" vertical="center"/>
    </xf>
    <xf numFmtId="168" fontId="20" fillId="2" borderId="9" xfId="1" quotePrefix="1" applyNumberFormat="1" applyFont="1" applyFill="1" applyBorder="1" applyAlignment="1">
      <alignment horizontal="right" vertical="center"/>
    </xf>
    <xf numFmtId="168" fontId="20" fillId="2" borderId="9" xfId="1" applyNumberFormat="1" applyFont="1" applyFill="1" applyBorder="1" applyAlignment="1">
      <alignment horizontal="right" vertical="center"/>
    </xf>
    <xf numFmtId="168" fontId="20" fillId="2" borderId="13" xfId="1" applyNumberFormat="1" applyFont="1" applyFill="1" applyBorder="1" applyAlignment="1">
      <alignment horizontal="right" vertical="center"/>
    </xf>
    <xf numFmtId="168" fontId="20" fillId="2" borderId="1" xfId="1" applyNumberFormat="1" applyFont="1" applyFill="1" applyBorder="1" applyAlignment="1">
      <alignment horizontal="right" vertical="center"/>
    </xf>
    <xf numFmtId="168" fontId="20" fillId="2" borderId="12" xfId="1" applyNumberFormat="1" applyFont="1" applyFill="1" applyBorder="1" applyAlignment="1">
      <alignment horizontal="right" vertical="center"/>
    </xf>
    <xf numFmtId="168" fontId="20" fillId="2" borderId="2" xfId="2" quotePrefix="1" applyNumberFormat="1" applyFont="1" applyFill="1" applyBorder="1" applyAlignment="1">
      <alignment horizontal="right" vertical="center"/>
    </xf>
    <xf numFmtId="168" fontId="3" fillId="2" borderId="3" xfId="1" applyNumberFormat="1" applyFont="1" applyFill="1" applyBorder="1" applyAlignment="1">
      <alignment horizontal="center" vertical="center"/>
    </xf>
    <xf numFmtId="168" fontId="3" fillId="2" borderId="10" xfId="1" applyNumberFormat="1" applyFont="1" applyFill="1" applyBorder="1" applyAlignment="1">
      <alignment horizontal="center" vertical="center"/>
    </xf>
    <xf numFmtId="168" fontId="3" fillId="2" borderId="6" xfId="1" applyNumberFormat="1" applyFont="1" applyFill="1" applyBorder="1" applyAlignment="1">
      <alignment horizontal="center" vertical="center"/>
    </xf>
    <xf numFmtId="168" fontId="2" fillId="0" borderId="3" xfId="3" quotePrefix="1" applyNumberFormat="1" applyFont="1" applyFill="1" applyBorder="1" applyAlignment="1">
      <alignment horizontal="center" vertical="center"/>
    </xf>
    <xf numFmtId="168" fontId="2" fillId="0" borderId="10" xfId="3" applyNumberFormat="1" applyFont="1" applyFill="1" applyBorder="1" applyAlignment="1">
      <alignment horizontal="center" vertical="center"/>
    </xf>
    <xf numFmtId="168" fontId="2" fillId="0" borderId="6" xfId="3" applyNumberFormat="1" applyFont="1" applyFill="1" applyBorder="1" applyAlignment="1">
      <alignment horizontal="center" vertical="center"/>
    </xf>
    <xf numFmtId="41" fontId="15" fillId="3" borderId="3" xfId="3" quotePrefix="1" applyFont="1" applyFill="1" applyBorder="1" applyAlignment="1">
      <alignment horizontal="left" vertical="center" wrapText="1"/>
    </xf>
    <xf numFmtId="41" fontId="15" fillId="3" borderId="10" xfId="3" quotePrefix="1" applyFont="1" applyFill="1" applyBorder="1" applyAlignment="1">
      <alignment horizontal="left" vertical="center" wrapText="1"/>
    </xf>
    <xf numFmtId="41" fontId="15" fillId="3" borderId="6" xfId="3" quotePrefix="1" applyFont="1" applyFill="1" applyBorder="1" applyAlignment="1">
      <alignment horizontal="left" vertical="center" wrapText="1"/>
    </xf>
    <xf numFmtId="0" fontId="28" fillId="3" borderId="3" xfId="0" applyFont="1" applyFill="1" applyBorder="1" applyAlignment="1">
      <alignment horizontal="center" vertical="center"/>
    </xf>
    <xf numFmtId="0" fontId="28" fillId="3" borderId="10" xfId="0" applyFont="1" applyFill="1" applyBorder="1" applyAlignment="1">
      <alignment horizontal="center" vertical="center"/>
    </xf>
    <xf numFmtId="0" fontId="28" fillId="3" borderId="6" xfId="0" applyFont="1" applyFill="1" applyBorder="1" applyAlignment="1">
      <alignment horizontal="center" vertical="center"/>
    </xf>
    <xf numFmtId="0" fontId="31" fillId="2" borderId="3" xfId="1" applyFont="1" applyFill="1" applyBorder="1" applyAlignment="1">
      <alignment horizontal="center" vertical="center"/>
    </xf>
    <xf numFmtId="0" fontId="31" fillId="2" borderId="10" xfId="1" applyFont="1" applyFill="1" applyBorder="1" applyAlignment="1">
      <alignment horizontal="center" vertical="center"/>
    </xf>
    <xf numFmtId="0" fontId="31" fillId="2" borderId="6" xfId="1" applyFont="1" applyFill="1" applyBorder="1" applyAlignment="1">
      <alignment horizontal="center" vertical="center"/>
    </xf>
    <xf numFmtId="0" fontId="21" fillId="4" borderId="4" xfId="1" applyFont="1" applyFill="1" applyBorder="1" applyAlignment="1" applyProtection="1">
      <alignment horizontal="center" vertical="center"/>
      <protection locked="0"/>
    </xf>
    <xf numFmtId="0" fontId="21" fillId="4" borderId="8" xfId="1" applyFont="1" applyFill="1" applyBorder="1" applyAlignment="1" applyProtection="1">
      <alignment horizontal="center" vertical="center"/>
      <protection locked="0"/>
    </xf>
    <xf numFmtId="0" fontId="27" fillId="4" borderId="8" xfId="1" applyFont="1" applyFill="1" applyBorder="1" applyAlignment="1" applyProtection="1">
      <alignment horizontal="center" vertical="center"/>
      <protection locked="0"/>
    </xf>
    <xf numFmtId="0" fontId="28" fillId="3" borderId="2" xfId="0" applyFont="1" applyFill="1" applyBorder="1" applyAlignment="1">
      <alignment horizontal="center" vertical="center"/>
    </xf>
    <xf numFmtId="0" fontId="28" fillId="3" borderId="13" xfId="0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  <xf numFmtId="0" fontId="4" fillId="2" borderId="13" xfId="1" applyFont="1" applyFill="1" applyBorder="1" applyAlignment="1">
      <alignment horizontal="center" vertical="center" wrapText="1"/>
    </xf>
    <xf numFmtId="0" fontId="31" fillId="2" borderId="2" xfId="1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/>
    </xf>
    <xf numFmtId="0" fontId="18" fillId="3" borderId="13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24" fillId="3" borderId="13" xfId="0" applyFont="1" applyFill="1" applyBorder="1" applyAlignment="1">
      <alignment horizontal="center" vertical="center"/>
    </xf>
    <xf numFmtId="0" fontId="31" fillId="2" borderId="13" xfId="1" applyFont="1" applyFill="1" applyBorder="1" applyAlignment="1">
      <alignment horizontal="center" vertical="center" wrapText="1"/>
    </xf>
    <xf numFmtId="168" fontId="20" fillId="2" borderId="9" xfId="1" applyNumberFormat="1" applyFont="1" applyFill="1" applyBorder="1" applyAlignment="1">
      <alignment horizontal="center" vertical="center"/>
    </xf>
    <xf numFmtId="168" fontId="20" fillId="2" borderId="13" xfId="1" applyNumberFormat="1" applyFont="1" applyFill="1" applyBorder="1" applyAlignment="1">
      <alignment horizontal="center" vertical="center"/>
    </xf>
    <xf numFmtId="169" fontId="20" fillId="2" borderId="9" xfId="1" quotePrefix="1" applyNumberFormat="1" applyFont="1" applyFill="1" applyBorder="1" applyAlignment="1">
      <alignment horizontal="right" vertical="center"/>
    </xf>
    <xf numFmtId="169" fontId="20" fillId="2" borderId="9" xfId="1" applyNumberFormat="1" applyFont="1" applyFill="1" applyBorder="1" applyAlignment="1">
      <alignment horizontal="right" vertical="center"/>
    </xf>
    <xf numFmtId="169" fontId="20" fillId="2" borderId="13" xfId="1" applyNumberFormat="1" applyFont="1" applyFill="1" applyBorder="1" applyAlignment="1">
      <alignment horizontal="right" vertical="center"/>
    </xf>
    <xf numFmtId="169" fontId="20" fillId="2" borderId="1" xfId="1" applyNumberFormat="1" applyFont="1" applyFill="1" applyBorder="1" applyAlignment="1">
      <alignment horizontal="right" vertical="center"/>
    </xf>
    <xf numFmtId="169" fontId="20" fillId="2" borderId="12" xfId="1" applyNumberFormat="1" applyFont="1" applyFill="1" applyBorder="1" applyAlignment="1">
      <alignment horizontal="right" vertical="center"/>
    </xf>
    <xf numFmtId="169" fontId="20" fillId="2" borderId="2" xfId="2" applyNumberFormat="1" applyFont="1" applyFill="1" applyBorder="1" applyAlignment="1">
      <alignment horizontal="right" vertical="center"/>
    </xf>
    <xf numFmtId="169" fontId="20" fillId="2" borderId="9" xfId="2" applyNumberFormat="1" applyFont="1" applyFill="1" applyBorder="1" applyAlignment="1">
      <alignment horizontal="right" vertical="center"/>
    </xf>
    <xf numFmtId="169" fontId="20" fillId="2" borderId="13" xfId="2" applyNumberFormat="1" applyFont="1" applyFill="1" applyBorder="1" applyAlignment="1">
      <alignment horizontal="right" vertical="center"/>
    </xf>
    <xf numFmtId="169" fontId="20" fillId="2" borderId="2" xfId="2" quotePrefix="1" applyNumberFormat="1" applyFont="1" applyFill="1" applyBorder="1" applyAlignment="1">
      <alignment horizontal="right" vertical="center"/>
    </xf>
    <xf numFmtId="169" fontId="3" fillId="2" borderId="2" xfId="1" applyNumberFormat="1" applyFont="1" applyFill="1" applyBorder="1" applyAlignment="1">
      <alignment horizontal="right" vertical="center"/>
    </xf>
    <xf numFmtId="169" fontId="3" fillId="2" borderId="9" xfId="1" applyNumberFormat="1" applyFont="1" applyFill="1" applyBorder="1" applyAlignment="1">
      <alignment horizontal="right" vertical="center"/>
    </xf>
    <xf numFmtId="169" fontId="3" fillId="2" borderId="13" xfId="1" applyNumberFormat="1" applyFont="1" applyFill="1" applyBorder="1" applyAlignment="1">
      <alignment horizontal="right" vertical="center"/>
    </xf>
    <xf numFmtId="169" fontId="20" fillId="2" borderId="9" xfId="1" quotePrefix="1" applyNumberFormat="1" applyFont="1" applyFill="1" applyBorder="1" applyAlignment="1">
      <alignment horizontal="center" vertical="center"/>
    </xf>
    <xf numFmtId="169" fontId="20" fillId="2" borderId="13" xfId="1" quotePrefix="1" applyNumberFormat="1" applyFont="1" applyFill="1" applyBorder="1" applyAlignment="1">
      <alignment horizontal="center" vertical="center"/>
    </xf>
    <xf numFmtId="169" fontId="3" fillId="2" borderId="3" xfId="1" applyNumberFormat="1" applyFont="1" applyFill="1" applyBorder="1" applyAlignment="1">
      <alignment horizontal="center" vertical="center"/>
    </xf>
    <xf numFmtId="169" fontId="3" fillId="2" borderId="10" xfId="1" applyNumberFormat="1" applyFont="1" applyFill="1" applyBorder="1" applyAlignment="1">
      <alignment horizontal="center" vertical="center"/>
    </xf>
    <xf numFmtId="169" fontId="3" fillId="2" borderId="6" xfId="1" applyNumberFormat="1" applyFont="1" applyFill="1" applyBorder="1" applyAlignment="1">
      <alignment horizontal="center" vertical="center"/>
    </xf>
    <xf numFmtId="169" fontId="2" fillId="0" borderId="3" xfId="3" quotePrefix="1" applyNumberFormat="1" applyFont="1" applyFill="1" applyBorder="1" applyAlignment="1">
      <alignment horizontal="center" vertical="center"/>
    </xf>
    <xf numFmtId="169" fontId="2" fillId="0" borderId="10" xfId="3" applyNumberFormat="1" applyFont="1" applyFill="1" applyBorder="1" applyAlignment="1">
      <alignment horizontal="center" vertical="center"/>
    </xf>
    <xf numFmtId="169" fontId="2" fillId="0" borderId="6" xfId="3" applyNumberFormat="1" applyFont="1" applyFill="1" applyBorder="1" applyAlignment="1">
      <alignment horizontal="center" vertical="center"/>
    </xf>
    <xf numFmtId="168" fontId="20" fillId="2" borderId="9" xfId="1" quotePrefix="1" applyNumberFormat="1" applyFont="1" applyFill="1" applyBorder="1" applyAlignment="1">
      <alignment horizontal="center" vertical="center"/>
    </xf>
    <xf numFmtId="168" fontId="20" fillId="2" borderId="13" xfId="1" quotePrefix="1" applyNumberFormat="1" applyFont="1" applyFill="1" applyBorder="1" applyAlignment="1">
      <alignment horizontal="center" vertical="center"/>
    </xf>
    <xf numFmtId="0" fontId="4" fillId="2" borderId="0" xfId="2" applyFont="1" applyFill="1" applyAlignment="1" applyProtection="1">
      <alignment horizontal="center" vertical="center"/>
      <protection locked="0"/>
    </xf>
  </cellXfs>
  <cellStyles count="5">
    <cellStyle name="=C:\WINNT35\SYSTEM32\COMMAND.COM" xfId="1" xr:uid="{00000000-0005-0000-0000-000000000000}"/>
    <cellStyle name="=C:\WINNT35\SYSTEM32\COMMAND.COM 2" xfId="2" xr:uid="{00000000-0005-0000-0000-000001000000}"/>
    <cellStyle name="Migliaia [0]" xfId="3" builtinId="6"/>
    <cellStyle name="Normale" xfId="0" builtinId="0"/>
    <cellStyle name="Normale 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80"/>
  <sheetViews>
    <sheetView tabSelected="1" topLeftCell="A10" zoomScaleNormal="100" workbookViewId="0">
      <selection activeCell="B18" sqref="B18"/>
    </sheetView>
  </sheetViews>
  <sheetFormatPr defaultRowHeight="12.75" outlineLevelCol="1" x14ac:dyDescent="0.2"/>
  <cols>
    <col min="1" max="1" width="1.7109375" style="1" customWidth="1"/>
    <col min="2" max="2" width="28.7109375" style="1" customWidth="1"/>
    <col min="3" max="11" width="9.7109375" style="1" hidden="1" customWidth="1" outlineLevel="1"/>
    <col min="12" max="12" width="12.7109375" style="1" customWidth="1" collapsed="1"/>
    <col min="13" max="14" width="12.7109375" style="1" customWidth="1"/>
    <col min="15" max="19" width="9.7109375" style="1" hidden="1" customWidth="1" outlineLevel="1"/>
    <col min="20" max="20" width="16.140625" style="1" customWidth="1" collapsed="1"/>
    <col min="21" max="22" width="13.28515625" style="1" customWidth="1"/>
    <col min="23" max="16384" width="9.140625" style="1"/>
  </cols>
  <sheetData>
    <row r="1" spans="1:257" ht="14.25" customHeight="1" x14ac:dyDescent="0.2">
      <c r="B1" s="1" t="s">
        <v>22</v>
      </c>
    </row>
    <row r="2" spans="1:257" s="2" customFormat="1" ht="15" customHeight="1" x14ac:dyDescent="0.2">
      <c r="B2" s="39" t="s">
        <v>43</v>
      </c>
      <c r="C2" s="4"/>
      <c r="D2" s="4"/>
      <c r="E2" s="4"/>
      <c r="F2" s="4"/>
      <c r="G2" s="4"/>
      <c r="H2" s="4"/>
      <c r="I2" s="4"/>
      <c r="J2" s="4"/>
      <c r="K2" s="4"/>
    </row>
    <row r="3" spans="1:257" s="2" customFormat="1" ht="15" customHeight="1" x14ac:dyDescent="0.2">
      <c r="B3" s="1" t="s">
        <v>5</v>
      </c>
      <c r="C3" s="1"/>
      <c r="D3" s="1"/>
      <c r="E3" s="1"/>
      <c r="F3" s="1"/>
      <c r="G3" s="1"/>
      <c r="H3" s="1"/>
      <c r="I3" s="1"/>
      <c r="J3" s="1"/>
      <c r="K3" s="1"/>
    </row>
    <row r="4" spans="1:257" x14ac:dyDescent="0.2">
      <c r="W4" s="10"/>
    </row>
    <row r="5" spans="1:257" ht="15" customHeight="1" x14ac:dyDescent="0.2">
      <c r="B5" s="9" t="s">
        <v>44</v>
      </c>
      <c r="C5" s="14"/>
      <c r="D5" s="15"/>
      <c r="E5" s="15"/>
      <c r="F5" s="15"/>
      <c r="G5" s="14"/>
      <c r="H5" s="14"/>
      <c r="I5" s="14"/>
      <c r="J5" s="14"/>
      <c r="K5" s="16"/>
      <c r="L5" s="5"/>
      <c r="M5" s="79" t="s">
        <v>52</v>
      </c>
      <c r="W5" s="10"/>
    </row>
    <row r="6" spans="1:257" x14ac:dyDescent="0.2">
      <c r="B6" s="10"/>
      <c r="C6" s="10"/>
      <c r="D6" s="17"/>
      <c r="E6" s="17"/>
      <c r="F6" s="17"/>
      <c r="G6" s="10"/>
      <c r="H6" s="10"/>
      <c r="I6" s="10"/>
      <c r="J6" s="10"/>
      <c r="K6" s="10"/>
      <c r="W6" s="10"/>
    </row>
    <row r="7" spans="1:257" ht="14.25" customHeight="1" x14ac:dyDescent="0.2">
      <c r="B7" s="113" t="s">
        <v>9</v>
      </c>
      <c r="C7" s="114"/>
      <c r="D7" s="115"/>
      <c r="E7" s="115"/>
      <c r="F7" s="115"/>
      <c r="G7" s="114"/>
      <c r="H7" s="114"/>
      <c r="I7" s="114"/>
      <c r="J7" s="114"/>
      <c r="K7" s="114"/>
      <c r="L7" s="114"/>
      <c r="M7" s="114"/>
      <c r="N7" s="114"/>
      <c r="O7" s="114"/>
      <c r="P7" s="114"/>
      <c r="Q7" s="114"/>
      <c r="R7" s="114"/>
      <c r="S7" s="114"/>
      <c r="T7" s="114"/>
      <c r="U7" s="114"/>
      <c r="V7" s="114"/>
    </row>
    <row r="8" spans="1:257" customFormat="1" ht="30.75" customHeight="1" x14ac:dyDescent="0.2">
      <c r="A8" s="28"/>
      <c r="B8" s="82" t="s">
        <v>35</v>
      </c>
      <c r="C8" s="83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</row>
    <row r="9" spans="1:257" customFormat="1" ht="15" x14ac:dyDescent="0.2">
      <c r="A9" s="28"/>
      <c r="B9" s="31" t="s">
        <v>21</v>
      </c>
      <c r="C9" s="29"/>
      <c r="D9" s="29"/>
      <c r="E9" s="29"/>
      <c r="F9" s="29"/>
      <c r="G9" s="29"/>
      <c r="H9" s="29"/>
      <c r="I9" s="29"/>
      <c r="J9" s="29"/>
      <c r="K9" s="29"/>
      <c r="L9" s="30"/>
      <c r="M9" s="30"/>
      <c r="N9" s="30"/>
      <c r="O9" s="30"/>
      <c r="P9" s="30"/>
      <c r="Q9" s="30"/>
      <c r="R9" s="30"/>
      <c r="S9" s="30"/>
      <c r="T9" s="30"/>
      <c r="U9" s="73"/>
      <c r="V9" s="73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  <c r="CT9" s="28"/>
      <c r="CU9" s="28"/>
      <c r="CV9" s="28"/>
      <c r="CW9" s="28"/>
      <c r="CX9" s="28"/>
      <c r="CY9" s="28"/>
      <c r="CZ9" s="28"/>
      <c r="DA9" s="28"/>
      <c r="DB9" s="28"/>
      <c r="DC9" s="28"/>
      <c r="DD9" s="28"/>
      <c r="DE9" s="28"/>
      <c r="DF9" s="28"/>
      <c r="DG9" s="28"/>
      <c r="DH9" s="28"/>
      <c r="DI9" s="28"/>
      <c r="DJ9" s="28"/>
      <c r="DK9" s="28"/>
      <c r="DL9" s="28"/>
      <c r="DM9" s="28"/>
      <c r="DN9" s="28"/>
      <c r="DO9" s="28"/>
      <c r="DP9" s="28"/>
      <c r="DQ9" s="28"/>
      <c r="DR9" s="28"/>
      <c r="DS9" s="28"/>
      <c r="DT9" s="28"/>
      <c r="DU9" s="28"/>
      <c r="DV9" s="28"/>
      <c r="DW9" s="28"/>
      <c r="DX9" s="28"/>
      <c r="DY9" s="28"/>
      <c r="DZ9" s="28"/>
      <c r="EA9" s="28"/>
      <c r="EB9" s="28"/>
      <c r="EC9" s="28"/>
      <c r="ED9" s="28"/>
      <c r="EE9" s="28"/>
      <c r="EF9" s="28"/>
      <c r="EG9" s="28"/>
      <c r="EH9" s="28"/>
      <c r="EI9" s="28"/>
      <c r="EJ9" s="28"/>
      <c r="EK9" s="28"/>
      <c r="EL9" s="28"/>
      <c r="EM9" s="28"/>
      <c r="EN9" s="28"/>
      <c r="EO9" s="28"/>
      <c r="EP9" s="28"/>
      <c r="EQ9" s="28"/>
      <c r="ER9" s="28"/>
      <c r="ES9" s="28"/>
      <c r="ET9" s="28"/>
      <c r="EU9" s="28"/>
      <c r="EV9" s="28"/>
      <c r="EW9" s="28"/>
      <c r="EX9" s="28"/>
      <c r="EY9" s="28"/>
      <c r="EZ9" s="28"/>
      <c r="FA9" s="28"/>
      <c r="FB9" s="28"/>
      <c r="FC9" s="28"/>
      <c r="FD9" s="28"/>
      <c r="FE9" s="28"/>
      <c r="FF9" s="28"/>
      <c r="FG9" s="28"/>
      <c r="FH9" s="28"/>
      <c r="FI9" s="28"/>
      <c r="FJ9" s="28"/>
      <c r="FK9" s="28"/>
      <c r="FL9" s="28"/>
      <c r="FM9" s="28"/>
      <c r="FN9" s="28"/>
      <c r="FO9" s="28"/>
      <c r="FP9" s="28"/>
      <c r="FQ9" s="28"/>
      <c r="FR9" s="28"/>
      <c r="FS9" s="28"/>
      <c r="FT9" s="28"/>
      <c r="FU9" s="28"/>
      <c r="FV9" s="28"/>
      <c r="FW9" s="28"/>
      <c r="FX9" s="28"/>
      <c r="FY9" s="28"/>
      <c r="FZ9" s="28"/>
      <c r="GA9" s="28"/>
      <c r="GB9" s="28"/>
      <c r="GC9" s="28"/>
      <c r="GD9" s="28"/>
      <c r="GE9" s="28"/>
      <c r="GF9" s="28"/>
      <c r="GG9" s="28"/>
      <c r="GH9" s="28"/>
      <c r="GI9" s="28"/>
      <c r="GJ9" s="28"/>
      <c r="GK9" s="28"/>
      <c r="GL9" s="28"/>
      <c r="GM9" s="28"/>
      <c r="GN9" s="28"/>
      <c r="GO9" s="28"/>
      <c r="GP9" s="28"/>
      <c r="GQ9" s="28"/>
      <c r="GR9" s="28"/>
      <c r="GS9" s="28"/>
      <c r="GT9" s="28"/>
      <c r="GU9" s="28"/>
      <c r="GV9" s="28"/>
      <c r="GW9" s="28"/>
      <c r="GX9" s="28"/>
      <c r="GY9" s="28"/>
      <c r="GZ9" s="28"/>
      <c r="HA9" s="28"/>
      <c r="HB9" s="28"/>
      <c r="HC9" s="28"/>
      <c r="HD9" s="28"/>
      <c r="HE9" s="28"/>
      <c r="HF9" s="28"/>
      <c r="HG9" s="28"/>
      <c r="HH9" s="28"/>
      <c r="HI9" s="28"/>
      <c r="HJ9" s="28"/>
      <c r="HK9" s="28"/>
      <c r="HL9" s="28"/>
      <c r="HM9" s="28"/>
      <c r="HN9" s="28"/>
      <c r="HO9" s="28"/>
      <c r="HP9" s="28"/>
      <c r="HQ9" s="28"/>
      <c r="HR9" s="28"/>
      <c r="HS9" s="28"/>
      <c r="HT9" s="28"/>
      <c r="HU9" s="28"/>
      <c r="HV9" s="28"/>
      <c r="HW9" s="28"/>
      <c r="HX9" s="28"/>
      <c r="HY9" s="28"/>
      <c r="HZ9" s="28"/>
      <c r="IA9" s="28"/>
      <c r="IB9" s="28"/>
      <c r="IC9" s="28"/>
      <c r="ID9" s="28"/>
      <c r="IE9" s="28"/>
      <c r="IF9" s="28"/>
      <c r="IG9" s="28"/>
      <c r="IH9" s="28"/>
      <c r="II9" s="28"/>
      <c r="IJ9" s="28"/>
      <c r="IK9" s="28"/>
      <c r="IL9" s="28"/>
      <c r="IM9" s="28"/>
      <c r="IN9" s="28"/>
      <c r="IO9" s="28"/>
      <c r="IP9" s="28"/>
      <c r="IQ9" s="28"/>
      <c r="IR9" s="28"/>
      <c r="IS9" s="28"/>
      <c r="IT9" s="28"/>
      <c r="IU9" s="28"/>
      <c r="IV9" s="28"/>
      <c r="IW9" s="28"/>
    </row>
    <row r="10" spans="1:257" customFormat="1" ht="15" x14ac:dyDescent="0.25">
      <c r="A10" s="28"/>
      <c r="B10" s="32" t="s">
        <v>23</v>
      </c>
      <c r="C10" s="29"/>
      <c r="D10" s="29"/>
      <c r="E10" s="29"/>
      <c r="F10" s="29"/>
      <c r="G10" s="29"/>
      <c r="H10" s="29"/>
      <c r="I10" s="29"/>
      <c r="J10" s="29"/>
      <c r="K10" s="29"/>
      <c r="L10" s="30"/>
      <c r="M10" s="30"/>
      <c r="N10" s="30"/>
      <c r="O10" s="30"/>
      <c r="P10" s="30"/>
      <c r="Q10" s="30"/>
      <c r="R10" s="30"/>
      <c r="S10" s="30"/>
      <c r="T10" s="30"/>
      <c r="U10" s="73"/>
      <c r="V10" s="73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  <c r="CT10" s="28"/>
      <c r="CU10" s="28"/>
      <c r="CV10" s="28"/>
      <c r="CW10" s="28"/>
      <c r="CX10" s="28"/>
      <c r="CY10" s="28"/>
      <c r="CZ10" s="28"/>
      <c r="DA10" s="28"/>
      <c r="DB10" s="28"/>
      <c r="DC10" s="28"/>
      <c r="DD10" s="28"/>
      <c r="DE10" s="28"/>
      <c r="DF10" s="28"/>
      <c r="DG10" s="28"/>
      <c r="DH10" s="28"/>
      <c r="DI10" s="28"/>
      <c r="DJ10" s="28"/>
      <c r="DK10" s="28"/>
      <c r="DL10" s="28"/>
      <c r="DM10" s="28"/>
      <c r="DN10" s="28"/>
      <c r="DO10" s="28"/>
      <c r="DP10" s="28"/>
      <c r="DQ10" s="28"/>
      <c r="DR10" s="28"/>
      <c r="DS10" s="28"/>
      <c r="DT10" s="28"/>
      <c r="DU10" s="28"/>
      <c r="DV10" s="28"/>
      <c r="DW10" s="28"/>
      <c r="DX10" s="28"/>
      <c r="DY10" s="28"/>
      <c r="DZ10" s="28"/>
      <c r="EA10" s="28"/>
      <c r="EB10" s="28"/>
      <c r="EC10" s="28"/>
      <c r="ED10" s="28"/>
      <c r="EE10" s="28"/>
      <c r="EF10" s="28"/>
      <c r="EG10" s="28"/>
      <c r="EH10" s="28"/>
      <c r="EI10" s="28"/>
      <c r="EJ10" s="28"/>
      <c r="EK10" s="28"/>
      <c r="EL10" s="28"/>
      <c r="EM10" s="28"/>
      <c r="EN10" s="28"/>
      <c r="EO10" s="28"/>
      <c r="EP10" s="28"/>
      <c r="EQ10" s="28"/>
      <c r="ER10" s="28"/>
      <c r="ES10" s="28"/>
      <c r="ET10" s="28"/>
      <c r="EU10" s="28"/>
      <c r="EV10" s="28"/>
      <c r="EW10" s="28"/>
      <c r="EX10" s="28"/>
      <c r="EY10" s="28"/>
      <c r="EZ10" s="28"/>
      <c r="FA10" s="28"/>
      <c r="FB10" s="28"/>
      <c r="FC10" s="28"/>
      <c r="FD10" s="28"/>
      <c r="FE10" s="28"/>
      <c r="FF10" s="28"/>
      <c r="FG10" s="28"/>
      <c r="FH10" s="28"/>
      <c r="FI10" s="28"/>
      <c r="FJ10" s="28"/>
      <c r="FK10" s="28"/>
      <c r="FL10" s="28"/>
      <c r="FM10" s="28"/>
      <c r="FN10" s="28"/>
      <c r="FO10" s="28"/>
      <c r="FP10" s="28"/>
      <c r="FQ10" s="28"/>
      <c r="FR10" s="28"/>
      <c r="FS10" s="28"/>
      <c r="FT10" s="28"/>
      <c r="FU10" s="28"/>
      <c r="FV10" s="28"/>
      <c r="FW10" s="28"/>
      <c r="FX10" s="28"/>
      <c r="FY10" s="28"/>
      <c r="FZ10" s="28"/>
      <c r="GA10" s="28"/>
      <c r="GB10" s="28"/>
      <c r="GC10" s="28"/>
      <c r="GD10" s="28"/>
      <c r="GE10" s="28"/>
      <c r="GF10" s="28"/>
      <c r="GG10" s="28"/>
      <c r="GH10" s="28"/>
      <c r="GI10" s="28"/>
      <c r="GJ10" s="28"/>
      <c r="GK10" s="28"/>
      <c r="GL10" s="28"/>
      <c r="GM10" s="28"/>
      <c r="GN10" s="28"/>
      <c r="GO10" s="28"/>
      <c r="GP10" s="28"/>
      <c r="GQ10" s="28"/>
      <c r="GR10" s="28"/>
      <c r="GS10" s="28"/>
      <c r="GT10" s="28"/>
      <c r="GU10" s="28"/>
      <c r="GV10" s="28"/>
      <c r="GW10" s="28"/>
      <c r="GX10" s="28"/>
      <c r="GY10" s="28"/>
      <c r="GZ10" s="28"/>
      <c r="HA10" s="28"/>
      <c r="HB10" s="28"/>
      <c r="HC10" s="28"/>
      <c r="HD10" s="28"/>
      <c r="HE10" s="28"/>
      <c r="HF10" s="28"/>
      <c r="HG10" s="28"/>
      <c r="HH10" s="28"/>
      <c r="HI10" s="28"/>
      <c r="HJ10" s="28"/>
      <c r="HK10" s="28"/>
      <c r="HL10" s="28"/>
      <c r="HM10" s="28"/>
      <c r="HN10" s="28"/>
      <c r="HO10" s="28"/>
      <c r="HP10" s="28"/>
      <c r="HQ10" s="28"/>
      <c r="HR10" s="28"/>
      <c r="HS10" s="28"/>
      <c r="HT10" s="28"/>
      <c r="HU10" s="28"/>
      <c r="HV10" s="28"/>
      <c r="HW10" s="28"/>
      <c r="HX10" s="28"/>
      <c r="HY10" s="28"/>
      <c r="HZ10" s="28"/>
      <c r="IA10" s="28"/>
      <c r="IB10" s="28"/>
      <c r="IC10" s="28"/>
      <c r="ID10" s="28"/>
      <c r="IE10" s="28"/>
      <c r="IF10" s="28"/>
      <c r="IG10" s="28"/>
      <c r="IH10" s="28"/>
      <c r="II10" s="28"/>
      <c r="IJ10" s="28"/>
      <c r="IK10" s="28"/>
      <c r="IL10" s="28"/>
      <c r="IM10" s="28"/>
      <c r="IN10" s="28"/>
      <c r="IO10" s="28"/>
      <c r="IP10" s="28"/>
      <c r="IQ10" s="28"/>
      <c r="IR10" s="28"/>
      <c r="IS10" s="28"/>
      <c r="IT10" s="28"/>
      <c r="IU10" s="28"/>
      <c r="IV10" s="28"/>
      <c r="IW10" s="28"/>
    </row>
    <row r="11" spans="1:257" customFormat="1" ht="15" x14ac:dyDescent="0.2">
      <c r="A11" s="28"/>
      <c r="B11" s="34" t="s">
        <v>36</v>
      </c>
      <c r="C11" s="35"/>
      <c r="D11" s="35"/>
      <c r="E11" s="35"/>
      <c r="F11" s="35"/>
      <c r="G11" s="35"/>
      <c r="H11" s="35"/>
      <c r="I11" s="35"/>
      <c r="J11" s="35"/>
      <c r="K11" s="35"/>
      <c r="L11" s="37"/>
      <c r="M11" s="37"/>
      <c r="N11" s="37"/>
      <c r="O11" s="37"/>
      <c r="P11" s="37"/>
      <c r="Q11" s="37"/>
      <c r="R11" s="37"/>
      <c r="S11" s="37"/>
      <c r="T11" s="37"/>
      <c r="U11" s="74"/>
      <c r="V11" s="74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  <c r="CT11" s="28"/>
      <c r="CU11" s="28"/>
      <c r="CV11" s="28"/>
      <c r="CW11" s="28"/>
      <c r="CX11" s="28"/>
      <c r="CY11" s="28"/>
      <c r="CZ11" s="28"/>
      <c r="DA11" s="28"/>
      <c r="DB11" s="28"/>
      <c r="DC11" s="28"/>
      <c r="DD11" s="28"/>
      <c r="DE11" s="28"/>
      <c r="DF11" s="28"/>
      <c r="DG11" s="28"/>
      <c r="DH11" s="28"/>
      <c r="DI11" s="28"/>
      <c r="DJ11" s="28"/>
      <c r="DK11" s="28"/>
      <c r="DL11" s="28"/>
      <c r="DM11" s="28"/>
      <c r="DN11" s="28"/>
      <c r="DO11" s="28"/>
      <c r="DP11" s="28"/>
      <c r="DQ11" s="28"/>
      <c r="DR11" s="28"/>
      <c r="DS11" s="28"/>
      <c r="DT11" s="28"/>
      <c r="DU11" s="28"/>
      <c r="DV11" s="28"/>
      <c r="DW11" s="28"/>
      <c r="DX11" s="28"/>
      <c r="DY11" s="28"/>
      <c r="DZ11" s="28"/>
      <c r="EA11" s="28"/>
      <c r="EB11" s="28"/>
      <c r="EC11" s="28"/>
      <c r="ED11" s="28"/>
      <c r="EE11" s="28"/>
      <c r="EF11" s="28"/>
      <c r="EG11" s="28"/>
      <c r="EH11" s="28"/>
      <c r="EI11" s="28"/>
      <c r="EJ11" s="28"/>
      <c r="EK11" s="28"/>
      <c r="EL11" s="28"/>
      <c r="EM11" s="28"/>
      <c r="EN11" s="28"/>
      <c r="EO11" s="28"/>
      <c r="EP11" s="28"/>
      <c r="EQ11" s="28"/>
      <c r="ER11" s="28"/>
      <c r="ES11" s="28"/>
      <c r="ET11" s="28"/>
      <c r="EU11" s="28"/>
      <c r="EV11" s="28"/>
      <c r="EW11" s="28"/>
      <c r="EX11" s="28"/>
      <c r="EY11" s="28"/>
      <c r="EZ11" s="28"/>
      <c r="FA11" s="28"/>
      <c r="FB11" s="28"/>
      <c r="FC11" s="28"/>
      <c r="FD11" s="28"/>
      <c r="FE11" s="28"/>
      <c r="FF11" s="28"/>
      <c r="FG11" s="28"/>
      <c r="FH11" s="28"/>
      <c r="FI11" s="28"/>
      <c r="FJ11" s="28"/>
      <c r="FK11" s="28"/>
      <c r="FL11" s="28"/>
      <c r="FM11" s="28"/>
      <c r="FN11" s="28"/>
      <c r="FO11" s="28"/>
      <c r="FP11" s="28"/>
      <c r="FQ11" s="28"/>
      <c r="FR11" s="28"/>
      <c r="FS11" s="28"/>
      <c r="FT11" s="28"/>
      <c r="FU11" s="28"/>
      <c r="FV11" s="28"/>
      <c r="FW11" s="28"/>
      <c r="FX11" s="28"/>
      <c r="FY11" s="28"/>
      <c r="FZ11" s="28"/>
      <c r="GA11" s="28"/>
      <c r="GB11" s="28"/>
      <c r="GC11" s="28"/>
      <c r="GD11" s="28"/>
      <c r="GE11" s="28"/>
      <c r="GF11" s="28"/>
      <c r="GG11" s="28"/>
      <c r="GH11" s="28"/>
      <c r="GI11" s="28"/>
      <c r="GJ11" s="28"/>
      <c r="GK11" s="28"/>
      <c r="GL11" s="28"/>
      <c r="GM11" s="28"/>
      <c r="GN11" s="28"/>
      <c r="GO11" s="28"/>
      <c r="GP11" s="28"/>
      <c r="GQ11" s="28"/>
      <c r="GR11" s="28"/>
      <c r="GS11" s="28"/>
      <c r="GT11" s="28"/>
      <c r="GU11" s="28"/>
      <c r="GV11" s="28"/>
      <c r="GW11" s="28"/>
      <c r="GX11" s="28"/>
      <c r="GY11" s="28"/>
      <c r="GZ11" s="28"/>
      <c r="HA11" s="28"/>
      <c r="HB11" s="28"/>
      <c r="HC11" s="28"/>
      <c r="HD11" s="28"/>
      <c r="HE11" s="28"/>
      <c r="HF11" s="28"/>
      <c r="HG11" s="28"/>
      <c r="HH11" s="28"/>
      <c r="HI11" s="28"/>
      <c r="HJ11" s="28"/>
      <c r="HK11" s="28"/>
      <c r="HL11" s="28"/>
      <c r="HM11" s="28"/>
      <c r="HN11" s="28"/>
      <c r="HO11" s="28"/>
      <c r="HP11" s="28"/>
      <c r="HQ11" s="28"/>
      <c r="HR11" s="28"/>
      <c r="HS11" s="28"/>
      <c r="HT11" s="28"/>
      <c r="HU11" s="28"/>
      <c r="HV11" s="28"/>
      <c r="HW11" s="28"/>
      <c r="HX11" s="28"/>
      <c r="HY11" s="28"/>
      <c r="HZ11" s="28"/>
      <c r="IA11" s="28"/>
      <c r="IB11" s="28"/>
      <c r="IC11" s="28"/>
      <c r="ID11" s="28"/>
      <c r="IE11" s="28"/>
      <c r="IF11" s="28"/>
      <c r="IG11" s="28"/>
      <c r="IH11" s="28"/>
      <c r="II11" s="28"/>
      <c r="IJ11" s="28"/>
      <c r="IK11" s="28"/>
      <c r="IL11" s="28"/>
      <c r="IM11" s="28"/>
      <c r="IN11" s="28"/>
      <c r="IO11" s="28"/>
      <c r="IP11" s="28"/>
      <c r="IQ11" s="28"/>
      <c r="IR11" s="28"/>
      <c r="IS11" s="28"/>
      <c r="IT11" s="28"/>
      <c r="IU11" s="28"/>
      <c r="IV11" s="28"/>
      <c r="IW11" s="28"/>
    </row>
    <row r="12" spans="1:257" customFormat="1" ht="15" x14ac:dyDescent="0.2">
      <c r="A12" s="28"/>
      <c r="B12" s="31" t="s">
        <v>6</v>
      </c>
      <c r="C12" s="29"/>
      <c r="D12" s="29"/>
      <c r="E12" s="29"/>
      <c r="F12" s="29"/>
      <c r="G12" s="29"/>
      <c r="H12" s="29"/>
      <c r="I12" s="29"/>
      <c r="J12" s="29"/>
      <c r="K12" s="29"/>
      <c r="L12" s="33"/>
      <c r="M12" s="33"/>
      <c r="N12" s="30"/>
      <c r="O12" s="30"/>
      <c r="P12" s="30"/>
      <c r="Q12" s="30"/>
      <c r="R12" s="30"/>
      <c r="S12" s="30"/>
      <c r="T12" s="30"/>
      <c r="U12" s="73"/>
      <c r="V12" s="73"/>
      <c r="W12" s="28"/>
      <c r="X12" s="28"/>
      <c r="Y12" s="28"/>
      <c r="Z12" s="28"/>
      <c r="AA12" s="28"/>
      <c r="AB12" s="28"/>
      <c r="AC12" s="28"/>
      <c r="AD12" s="28"/>
      <c r="AE12" s="28"/>
      <c r="AF12" s="28"/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  <c r="CT12" s="28"/>
      <c r="CU12" s="28"/>
      <c r="CV12" s="28"/>
      <c r="CW12" s="28"/>
      <c r="CX12" s="28"/>
      <c r="CY12" s="28"/>
      <c r="CZ12" s="28"/>
      <c r="DA12" s="28"/>
      <c r="DB12" s="28"/>
      <c r="DC12" s="28"/>
      <c r="DD12" s="28"/>
      <c r="DE12" s="28"/>
      <c r="DF12" s="28"/>
      <c r="DG12" s="28"/>
      <c r="DH12" s="28"/>
      <c r="DI12" s="28"/>
      <c r="DJ12" s="28"/>
      <c r="DK12" s="28"/>
      <c r="DL12" s="28"/>
      <c r="DM12" s="28"/>
      <c r="DN12" s="28"/>
      <c r="DO12" s="28"/>
      <c r="DP12" s="28"/>
      <c r="DQ12" s="28"/>
      <c r="DR12" s="28"/>
      <c r="DS12" s="28"/>
      <c r="DT12" s="28"/>
      <c r="DU12" s="28"/>
      <c r="DV12" s="28"/>
      <c r="DW12" s="28"/>
      <c r="DX12" s="28"/>
      <c r="DY12" s="28"/>
      <c r="DZ12" s="28"/>
      <c r="EA12" s="28"/>
      <c r="EB12" s="28"/>
      <c r="EC12" s="28"/>
      <c r="ED12" s="28"/>
      <c r="EE12" s="28"/>
      <c r="EF12" s="28"/>
      <c r="EG12" s="28"/>
      <c r="EH12" s="28"/>
      <c r="EI12" s="28"/>
      <c r="EJ12" s="28"/>
      <c r="EK12" s="28"/>
      <c r="EL12" s="28"/>
      <c r="EM12" s="28"/>
      <c r="EN12" s="28"/>
      <c r="EO12" s="28"/>
      <c r="EP12" s="28"/>
      <c r="EQ12" s="28"/>
      <c r="ER12" s="28"/>
      <c r="ES12" s="28"/>
      <c r="ET12" s="28"/>
      <c r="EU12" s="28"/>
      <c r="EV12" s="28"/>
      <c r="EW12" s="28"/>
      <c r="EX12" s="28"/>
      <c r="EY12" s="28"/>
      <c r="EZ12" s="28"/>
      <c r="FA12" s="28"/>
      <c r="FB12" s="28"/>
      <c r="FC12" s="28"/>
      <c r="FD12" s="28"/>
      <c r="FE12" s="28"/>
      <c r="FF12" s="28"/>
      <c r="FG12" s="28"/>
      <c r="FH12" s="28"/>
      <c r="FI12" s="28"/>
      <c r="FJ12" s="28"/>
      <c r="FK12" s="28"/>
      <c r="FL12" s="28"/>
      <c r="FM12" s="28"/>
      <c r="FN12" s="28"/>
      <c r="FO12" s="28"/>
      <c r="FP12" s="28"/>
      <c r="FQ12" s="28"/>
      <c r="FR12" s="28"/>
      <c r="FS12" s="28"/>
      <c r="FT12" s="28"/>
      <c r="FU12" s="28"/>
      <c r="FV12" s="28"/>
      <c r="FW12" s="28"/>
      <c r="FX12" s="28"/>
      <c r="FY12" s="28"/>
      <c r="FZ12" s="28"/>
      <c r="GA12" s="28"/>
      <c r="GB12" s="28"/>
      <c r="GC12" s="28"/>
      <c r="GD12" s="28"/>
      <c r="GE12" s="28"/>
      <c r="GF12" s="28"/>
      <c r="GG12" s="28"/>
      <c r="GH12" s="28"/>
      <c r="GI12" s="28"/>
      <c r="GJ12" s="28"/>
      <c r="GK12" s="28"/>
      <c r="GL12" s="28"/>
      <c r="GM12" s="28"/>
      <c r="GN12" s="28"/>
      <c r="GO12" s="28"/>
      <c r="GP12" s="28"/>
      <c r="GQ12" s="28"/>
      <c r="GR12" s="28"/>
      <c r="GS12" s="28"/>
      <c r="GT12" s="28"/>
      <c r="GU12" s="28"/>
      <c r="GV12" s="28"/>
      <c r="GW12" s="28"/>
      <c r="GX12" s="28"/>
      <c r="GY12" s="28"/>
      <c r="GZ12" s="28"/>
      <c r="HA12" s="28"/>
      <c r="HB12" s="28"/>
      <c r="HC12" s="28"/>
      <c r="HD12" s="28"/>
      <c r="HE12" s="28"/>
      <c r="HF12" s="28"/>
      <c r="HG12" s="28"/>
      <c r="HH12" s="28"/>
      <c r="HI12" s="28"/>
      <c r="HJ12" s="28"/>
      <c r="HK12" s="28"/>
      <c r="HL12" s="28"/>
      <c r="HM12" s="28"/>
      <c r="HN12" s="28"/>
      <c r="HO12" s="28"/>
      <c r="HP12" s="28"/>
      <c r="HQ12" s="28"/>
      <c r="HR12" s="28"/>
      <c r="HS12" s="28"/>
      <c r="HT12" s="28"/>
      <c r="HU12" s="28"/>
      <c r="HV12" s="28"/>
      <c r="HW12" s="28"/>
      <c r="HX12" s="28"/>
      <c r="HY12" s="28"/>
      <c r="HZ12" s="28"/>
      <c r="IA12" s="28"/>
      <c r="IB12" s="28"/>
      <c r="IC12" s="28"/>
      <c r="ID12" s="28"/>
      <c r="IE12" s="28"/>
      <c r="IF12" s="28"/>
      <c r="IG12" s="28"/>
      <c r="IH12" s="28"/>
      <c r="II12" s="28"/>
      <c r="IJ12" s="28"/>
      <c r="IK12" s="28"/>
      <c r="IL12" s="28"/>
      <c r="IM12" s="28"/>
      <c r="IN12" s="28"/>
      <c r="IO12" s="28"/>
      <c r="IP12" s="28"/>
      <c r="IQ12" s="28"/>
      <c r="IR12" s="28"/>
      <c r="IS12" s="28"/>
      <c r="IT12" s="28"/>
      <c r="IU12" s="28"/>
      <c r="IV12" s="28"/>
      <c r="IW12" s="28"/>
    </row>
    <row r="13" spans="1:257" customFormat="1" ht="15" x14ac:dyDescent="0.2">
      <c r="A13" s="28"/>
      <c r="B13" s="31" t="s">
        <v>7</v>
      </c>
      <c r="C13" s="29"/>
      <c r="D13" s="29"/>
      <c r="E13" s="29"/>
      <c r="F13" s="29"/>
      <c r="G13" s="29"/>
      <c r="H13" s="29"/>
      <c r="I13" s="29"/>
      <c r="J13" s="29"/>
      <c r="K13" s="29"/>
      <c r="L13" s="33"/>
      <c r="M13" s="33"/>
      <c r="N13" s="30"/>
      <c r="O13" s="30"/>
      <c r="P13" s="30"/>
      <c r="Q13" s="30"/>
      <c r="R13" s="30"/>
      <c r="S13" s="30"/>
      <c r="T13" s="30"/>
      <c r="U13" s="73"/>
      <c r="V13" s="73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  <c r="HA13" s="28"/>
      <c r="HB13" s="28"/>
      <c r="HC13" s="28"/>
      <c r="HD13" s="28"/>
      <c r="HE13" s="28"/>
      <c r="HF13" s="28"/>
      <c r="HG13" s="28"/>
      <c r="HH13" s="28"/>
      <c r="HI13" s="28"/>
      <c r="HJ13" s="28"/>
      <c r="HK13" s="28"/>
      <c r="HL13" s="28"/>
      <c r="HM13" s="28"/>
      <c r="HN13" s="28"/>
      <c r="HO13" s="28"/>
      <c r="HP13" s="28"/>
      <c r="HQ13" s="28"/>
      <c r="HR13" s="28"/>
      <c r="HS13" s="28"/>
      <c r="HT13" s="28"/>
      <c r="HU13" s="28"/>
      <c r="HV13" s="28"/>
      <c r="HW13" s="28"/>
      <c r="HX13" s="28"/>
      <c r="HY13" s="28"/>
      <c r="HZ13" s="28"/>
      <c r="IA13" s="28"/>
      <c r="IB13" s="28"/>
      <c r="IC13" s="28"/>
      <c r="ID13" s="28"/>
      <c r="IE13" s="28"/>
      <c r="IF13" s="28"/>
      <c r="IG13" s="28"/>
      <c r="IH13" s="28"/>
      <c r="II13" s="28"/>
      <c r="IJ13" s="28"/>
      <c r="IK13" s="28"/>
      <c r="IL13" s="28"/>
      <c r="IM13" s="28"/>
      <c r="IN13" s="28"/>
      <c r="IO13" s="28"/>
      <c r="IP13" s="28"/>
      <c r="IQ13" s="28"/>
      <c r="IR13" s="28"/>
      <c r="IS13" s="28"/>
      <c r="IT13" s="28"/>
      <c r="IU13" s="28"/>
      <c r="IV13" s="28"/>
      <c r="IW13" s="28"/>
    </row>
    <row r="14" spans="1:257" customFormat="1" ht="15" x14ac:dyDescent="0.2">
      <c r="A14" s="28"/>
      <c r="B14" s="34" t="s">
        <v>8</v>
      </c>
      <c r="C14" s="35"/>
      <c r="D14" s="35"/>
      <c r="E14" s="35"/>
      <c r="F14" s="35"/>
      <c r="G14" s="35"/>
      <c r="H14" s="35"/>
      <c r="I14" s="35"/>
      <c r="J14" s="35"/>
      <c r="K14" s="35"/>
      <c r="L14" s="36"/>
      <c r="M14" s="36"/>
      <c r="N14" s="37"/>
      <c r="O14" s="37"/>
      <c r="P14" s="37"/>
      <c r="Q14" s="37"/>
      <c r="R14" s="37"/>
      <c r="S14" s="37"/>
      <c r="T14" s="37"/>
      <c r="U14" s="74"/>
      <c r="V14" s="74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  <c r="AX14" s="28"/>
      <c r="AY14" s="28"/>
      <c r="AZ14" s="28"/>
      <c r="BA14" s="28"/>
      <c r="BB14" s="28"/>
      <c r="BC14" s="28"/>
      <c r="BD14" s="28"/>
      <c r="BE14" s="28"/>
      <c r="BF14" s="28"/>
      <c r="BG14" s="28"/>
      <c r="BH14" s="28"/>
      <c r="BI14" s="28"/>
      <c r="BJ14" s="28"/>
      <c r="BK14" s="28"/>
      <c r="BL14" s="28"/>
      <c r="BM14" s="28"/>
      <c r="BN14" s="28"/>
      <c r="BO14" s="28"/>
      <c r="BP14" s="28"/>
      <c r="BQ14" s="28"/>
      <c r="BR14" s="28"/>
      <c r="BS14" s="28"/>
      <c r="BT14" s="28"/>
      <c r="BU14" s="28"/>
      <c r="BV14" s="28"/>
      <c r="BW14" s="28"/>
      <c r="BX14" s="28"/>
      <c r="BY14" s="28"/>
      <c r="BZ14" s="28"/>
      <c r="CA14" s="28"/>
      <c r="CB14" s="28"/>
      <c r="CC14" s="28"/>
      <c r="CD14" s="28"/>
      <c r="CE14" s="28"/>
      <c r="CF14" s="28"/>
      <c r="CG14" s="28"/>
      <c r="CH14" s="28"/>
      <c r="CI14" s="28"/>
      <c r="CJ14" s="28"/>
      <c r="CK14" s="28"/>
      <c r="CL14" s="28"/>
      <c r="CM14" s="28"/>
      <c r="CN14" s="28"/>
      <c r="CO14" s="28"/>
      <c r="CP14" s="28"/>
      <c r="CQ14" s="28"/>
      <c r="CR14" s="28"/>
      <c r="CS14" s="28"/>
      <c r="CT14" s="28"/>
      <c r="CU14" s="28"/>
      <c r="CV14" s="28"/>
      <c r="CW14" s="28"/>
      <c r="CX14" s="28"/>
      <c r="CY14" s="28"/>
      <c r="CZ14" s="28"/>
      <c r="DA14" s="28"/>
      <c r="DB14" s="28"/>
      <c r="DC14" s="28"/>
      <c r="DD14" s="28"/>
      <c r="DE14" s="28"/>
      <c r="DF14" s="28"/>
      <c r="DG14" s="28"/>
      <c r="DH14" s="28"/>
      <c r="DI14" s="28"/>
      <c r="DJ14" s="28"/>
      <c r="DK14" s="28"/>
      <c r="DL14" s="28"/>
      <c r="DM14" s="28"/>
      <c r="DN14" s="28"/>
      <c r="DO14" s="28"/>
      <c r="DP14" s="28"/>
      <c r="DQ14" s="28"/>
      <c r="DR14" s="28"/>
      <c r="DS14" s="28"/>
      <c r="DT14" s="28"/>
      <c r="DU14" s="28"/>
      <c r="DV14" s="28"/>
      <c r="DW14" s="28"/>
      <c r="DX14" s="28"/>
      <c r="DY14" s="28"/>
      <c r="DZ14" s="28"/>
      <c r="EA14" s="28"/>
      <c r="EB14" s="28"/>
      <c r="EC14" s="28"/>
      <c r="ED14" s="28"/>
      <c r="EE14" s="28"/>
      <c r="EF14" s="28"/>
      <c r="EG14" s="28"/>
      <c r="EH14" s="28"/>
      <c r="EI14" s="28"/>
      <c r="EJ14" s="28"/>
      <c r="EK14" s="28"/>
      <c r="EL14" s="28"/>
      <c r="EM14" s="28"/>
      <c r="EN14" s="28"/>
      <c r="EO14" s="28"/>
      <c r="EP14" s="28"/>
      <c r="EQ14" s="28"/>
      <c r="ER14" s="28"/>
      <c r="ES14" s="28"/>
      <c r="ET14" s="28"/>
      <c r="EU14" s="28"/>
      <c r="EV14" s="28"/>
      <c r="EW14" s="28"/>
      <c r="EX14" s="28"/>
      <c r="EY14" s="28"/>
      <c r="EZ14" s="28"/>
      <c r="FA14" s="28"/>
      <c r="FB14" s="28"/>
      <c r="FC14" s="28"/>
      <c r="FD14" s="28"/>
      <c r="FE14" s="28"/>
      <c r="FF14" s="28"/>
      <c r="FG14" s="28"/>
      <c r="FH14" s="28"/>
      <c r="FI14" s="28"/>
      <c r="FJ14" s="28"/>
      <c r="FK14" s="28"/>
      <c r="FL14" s="28"/>
      <c r="FM14" s="28"/>
      <c r="FN14" s="28"/>
      <c r="FO14" s="28"/>
      <c r="FP14" s="28"/>
      <c r="FQ14" s="28"/>
      <c r="FR14" s="28"/>
      <c r="FS14" s="28"/>
      <c r="FT14" s="28"/>
      <c r="FU14" s="28"/>
      <c r="FV14" s="28"/>
      <c r="FW14" s="28"/>
      <c r="FX14" s="28"/>
      <c r="FY14" s="28"/>
      <c r="FZ14" s="28"/>
      <c r="GA14" s="28"/>
      <c r="GB14" s="28"/>
      <c r="GC14" s="28"/>
      <c r="GD14" s="28"/>
      <c r="GE14" s="28"/>
      <c r="GF14" s="28"/>
      <c r="GG14" s="28"/>
      <c r="GH14" s="28"/>
      <c r="GI14" s="28"/>
      <c r="GJ14" s="28"/>
      <c r="GK14" s="28"/>
      <c r="GL14" s="28"/>
      <c r="GM14" s="28"/>
      <c r="GN14" s="28"/>
      <c r="GO14" s="28"/>
      <c r="GP14" s="28"/>
      <c r="GQ14" s="28"/>
      <c r="GR14" s="28"/>
      <c r="GS14" s="28"/>
      <c r="GT14" s="28"/>
      <c r="GU14" s="28"/>
      <c r="GV14" s="28"/>
      <c r="GW14" s="28"/>
      <c r="GX14" s="28"/>
      <c r="GY14" s="28"/>
      <c r="GZ14" s="28"/>
      <c r="HA14" s="28"/>
      <c r="HB14" s="28"/>
      <c r="HC14" s="28"/>
      <c r="HD14" s="28"/>
      <c r="HE14" s="28"/>
      <c r="HF14" s="28"/>
      <c r="HG14" s="28"/>
      <c r="HH14" s="28"/>
      <c r="HI14" s="28"/>
      <c r="HJ14" s="28"/>
      <c r="HK14" s="28"/>
      <c r="HL14" s="28"/>
      <c r="HM14" s="28"/>
      <c r="HN14" s="28"/>
      <c r="HO14" s="28"/>
      <c r="HP14" s="28"/>
      <c r="HQ14" s="28"/>
      <c r="HR14" s="28"/>
      <c r="HS14" s="28"/>
      <c r="HT14" s="28"/>
      <c r="HU14" s="28"/>
      <c r="HV14" s="28"/>
      <c r="HW14" s="28"/>
      <c r="HX14" s="28"/>
      <c r="HY14" s="28"/>
      <c r="HZ14" s="28"/>
      <c r="IA14" s="28"/>
      <c r="IB14" s="28"/>
      <c r="IC14" s="28"/>
      <c r="ID14" s="28"/>
      <c r="IE14" s="28"/>
      <c r="IF14" s="28"/>
      <c r="IG14" s="28"/>
      <c r="IH14" s="28"/>
      <c r="II14" s="28"/>
      <c r="IJ14" s="28"/>
      <c r="IK14" s="28"/>
      <c r="IL14" s="28"/>
      <c r="IM14" s="28"/>
      <c r="IN14" s="28"/>
      <c r="IO14" s="28"/>
      <c r="IP14" s="28"/>
      <c r="IQ14" s="28"/>
      <c r="IR14" s="28"/>
      <c r="IS14" s="28"/>
      <c r="IT14" s="28"/>
      <c r="IU14" s="28"/>
      <c r="IV14" s="28"/>
      <c r="IW14" s="28"/>
    </row>
    <row r="15" spans="1:257" customFormat="1" x14ac:dyDescent="0.2">
      <c r="A15" s="28"/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  <c r="AS15" s="28"/>
      <c r="AT15" s="28"/>
      <c r="AU15" s="28"/>
      <c r="AV15" s="28"/>
      <c r="AW15" s="28"/>
      <c r="AX15" s="28"/>
      <c r="AY15" s="28"/>
      <c r="AZ15" s="28"/>
      <c r="BA15" s="28"/>
      <c r="BB15" s="28"/>
      <c r="BC15" s="28"/>
      <c r="BD15" s="28"/>
      <c r="BE15" s="28"/>
      <c r="BF15" s="28"/>
      <c r="BG15" s="28"/>
      <c r="BH15" s="28"/>
      <c r="BI15" s="28"/>
      <c r="BJ15" s="28"/>
      <c r="BK15" s="28"/>
      <c r="BL15" s="28"/>
      <c r="BM15" s="28"/>
      <c r="BN15" s="28"/>
      <c r="BO15" s="28"/>
      <c r="BP15" s="28"/>
      <c r="BQ15" s="28"/>
      <c r="BR15" s="28"/>
      <c r="BS15" s="28"/>
      <c r="BT15" s="28"/>
      <c r="BU15" s="28"/>
      <c r="BV15" s="28"/>
      <c r="BW15" s="28"/>
      <c r="BX15" s="28"/>
      <c r="BY15" s="28"/>
      <c r="BZ15" s="28"/>
      <c r="CA15" s="28"/>
      <c r="CB15" s="28"/>
      <c r="CC15" s="28"/>
      <c r="CD15" s="28"/>
      <c r="CE15" s="28"/>
      <c r="CF15" s="28"/>
      <c r="CG15" s="28"/>
      <c r="CH15" s="28"/>
      <c r="CI15" s="28"/>
      <c r="CJ15" s="28"/>
      <c r="CK15" s="28"/>
      <c r="CL15" s="28"/>
      <c r="CM15" s="28"/>
      <c r="CN15" s="28"/>
      <c r="CO15" s="28"/>
      <c r="CP15" s="28"/>
      <c r="CQ15" s="28"/>
      <c r="CR15" s="28"/>
      <c r="CS15" s="28"/>
      <c r="CT15" s="28"/>
      <c r="CU15" s="28"/>
      <c r="CV15" s="28"/>
      <c r="CW15" s="28"/>
      <c r="CX15" s="28"/>
      <c r="CY15" s="28"/>
      <c r="CZ15" s="28"/>
      <c r="DA15" s="28"/>
      <c r="DB15" s="28"/>
      <c r="DC15" s="28"/>
      <c r="DD15" s="28"/>
      <c r="DE15" s="28"/>
      <c r="DF15" s="28"/>
      <c r="DG15" s="28"/>
      <c r="DH15" s="28"/>
      <c r="DI15" s="28"/>
      <c r="DJ15" s="28"/>
      <c r="DK15" s="28"/>
      <c r="DL15" s="28"/>
      <c r="DM15" s="28"/>
      <c r="DN15" s="28"/>
      <c r="DO15" s="28"/>
      <c r="DP15" s="28"/>
      <c r="DQ15" s="28"/>
      <c r="DR15" s="28"/>
      <c r="DS15" s="28"/>
      <c r="DT15" s="28"/>
      <c r="DU15" s="28"/>
      <c r="DV15" s="28"/>
      <c r="DW15" s="28"/>
      <c r="DX15" s="28"/>
      <c r="DY15" s="28"/>
      <c r="DZ15" s="28"/>
      <c r="EA15" s="28"/>
      <c r="EB15" s="28"/>
      <c r="EC15" s="28"/>
      <c r="ED15" s="28"/>
      <c r="EE15" s="28"/>
      <c r="EF15" s="28"/>
      <c r="EG15" s="28"/>
      <c r="EH15" s="28"/>
      <c r="EI15" s="28"/>
      <c r="EJ15" s="28"/>
      <c r="EK15" s="28"/>
      <c r="EL15" s="28"/>
      <c r="EM15" s="28"/>
      <c r="EN15" s="28"/>
      <c r="EO15" s="28"/>
      <c r="EP15" s="28"/>
      <c r="EQ15" s="28"/>
      <c r="ER15" s="28"/>
      <c r="ES15" s="28"/>
      <c r="ET15" s="28"/>
      <c r="EU15" s="28"/>
      <c r="EV15" s="28"/>
      <c r="EW15" s="28"/>
      <c r="EX15" s="28"/>
      <c r="EY15" s="28"/>
      <c r="EZ15" s="28"/>
      <c r="FA15" s="28"/>
      <c r="FB15" s="28"/>
      <c r="FC15" s="28"/>
      <c r="FD15" s="28"/>
      <c r="FE15" s="28"/>
      <c r="FF15" s="28"/>
      <c r="FG15" s="28"/>
      <c r="FH15" s="28"/>
      <c r="FI15" s="28"/>
      <c r="FJ15" s="28"/>
      <c r="FK15" s="28"/>
      <c r="FL15" s="28"/>
      <c r="FM15" s="28"/>
      <c r="FN15" s="28"/>
      <c r="FO15" s="28"/>
      <c r="FP15" s="28"/>
      <c r="FQ15" s="28"/>
      <c r="FR15" s="28"/>
      <c r="FS15" s="28"/>
      <c r="FT15" s="28"/>
      <c r="FU15" s="28"/>
      <c r="FV15" s="28"/>
      <c r="FW15" s="28"/>
      <c r="FX15" s="28"/>
      <c r="FY15" s="28"/>
      <c r="FZ15" s="28"/>
      <c r="GA15" s="28"/>
      <c r="GB15" s="28"/>
      <c r="GC15" s="28"/>
      <c r="GD15" s="28"/>
      <c r="GE15" s="28"/>
      <c r="GF15" s="28"/>
      <c r="GG15" s="28"/>
      <c r="GH15" s="28"/>
      <c r="GI15" s="28"/>
      <c r="GJ15" s="28"/>
      <c r="GK15" s="28"/>
      <c r="GL15" s="28"/>
      <c r="GM15" s="28"/>
      <c r="GN15" s="28"/>
      <c r="GO15" s="28"/>
      <c r="GP15" s="28"/>
      <c r="GQ15" s="28"/>
      <c r="GR15" s="28"/>
      <c r="GS15" s="28"/>
      <c r="GT15" s="28"/>
      <c r="GU15" s="28"/>
      <c r="GV15" s="28"/>
      <c r="GW15" s="28"/>
      <c r="GX15" s="28"/>
      <c r="GY15" s="28"/>
      <c r="GZ15" s="28"/>
      <c r="HA15" s="28"/>
      <c r="HB15" s="28"/>
      <c r="HC15" s="28"/>
      <c r="HD15" s="28"/>
      <c r="HE15" s="28"/>
      <c r="HF15" s="28"/>
      <c r="HG15" s="28"/>
      <c r="HH15" s="28"/>
      <c r="HI15" s="28"/>
      <c r="HJ15" s="28"/>
      <c r="HK15" s="28"/>
      <c r="HL15" s="28"/>
      <c r="HM15" s="28"/>
      <c r="HN15" s="28"/>
      <c r="HO15" s="28"/>
      <c r="HP15" s="28"/>
      <c r="HQ15" s="28"/>
      <c r="HR15" s="28"/>
      <c r="HS15" s="28"/>
      <c r="HT15" s="28"/>
      <c r="HU15" s="28"/>
      <c r="HV15" s="28"/>
      <c r="HW15" s="28"/>
      <c r="HX15" s="28"/>
      <c r="HY15" s="28"/>
      <c r="HZ15" s="28"/>
      <c r="IA15" s="28"/>
      <c r="IB15" s="28"/>
      <c r="IC15" s="28"/>
      <c r="ID15" s="28"/>
      <c r="IE15" s="28"/>
      <c r="IF15" s="28"/>
      <c r="IG15" s="28"/>
      <c r="IH15" s="28"/>
      <c r="II15" s="28"/>
      <c r="IJ15" s="28"/>
      <c r="IK15" s="28"/>
      <c r="IL15" s="28"/>
      <c r="IM15" s="28"/>
      <c r="IN15" s="28"/>
      <c r="IO15" s="28"/>
      <c r="IP15" s="28"/>
      <c r="IQ15" s="28"/>
      <c r="IR15" s="28"/>
      <c r="IS15" s="28"/>
      <c r="IT15" s="28"/>
      <c r="IU15" s="28"/>
      <c r="IV15" s="28"/>
      <c r="IW15" s="28"/>
    </row>
    <row r="16" spans="1:257" customFormat="1" ht="38.25" customHeight="1" x14ac:dyDescent="0.2">
      <c r="A16" s="28"/>
      <c r="B16" s="84" t="s">
        <v>27</v>
      </c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84"/>
      <c r="S16" s="84"/>
      <c r="T16" s="84"/>
      <c r="U16" s="84"/>
      <c r="V16" s="84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  <c r="BO16" s="28"/>
      <c r="BP16" s="28"/>
      <c r="BQ16" s="28"/>
      <c r="BR16" s="28"/>
      <c r="BS16" s="28"/>
      <c r="BT16" s="28"/>
      <c r="BU16" s="28"/>
      <c r="BV16" s="28"/>
      <c r="BW16" s="28"/>
      <c r="BX16" s="28"/>
      <c r="BY16" s="28"/>
      <c r="BZ16" s="28"/>
      <c r="CA16" s="28"/>
      <c r="CB16" s="28"/>
      <c r="CC16" s="28"/>
      <c r="CD16" s="28"/>
      <c r="CE16" s="28"/>
      <c r="CF16" s="28"/>
      <c r="CG16" s="28"/>
      <c r="CH16" s="28"/>
      <c r="CI16" s="28"/>
      <c r="CJ16" s="28"/>
      <c r="CK16" s="28"/>
      <c r="CL16" s="28"/>
      <c r="CM16" s="28"/>
      <c r="CN16" s="28"/>
      <c r="CO16" s="28"/>
      <c r="CP16" s="28"/>
      <c r="CQ16" s="28"/>
      <c r="CR16" s="28"/>
      <c r="CS16" s="28"/>
      <c r="CT16" s="28"/>
      <c r="CU16" s="28"/>
      <c r="CV16" s="28"/>
      <c r="CW16" s="28"/>
      <c r="CX16" s="28"/>
      <c r="CY16" s="28"/>
      <c r="CZ16" s="28"/>
      <c r="DA16" s="28"/>
      <c r="DB16" s="28"/>
      <c r="DC16" s="28"/>
      <c r="DD16" s="28"/>
      <c r="DE16" s="28"/>
      <c r="DF16" s="28"/>
      <c r="DG16" s="28"/>
      <c r="DH16" s="28"/>
      <c r="DI16" s="28"/>
      <c r="DJ16" s="28"/>
      <c r="DK16" s="28"/>
      <c r="DL16" s="28"/>
      <c r="DM16" s="28"/>
      <c r="DN16" s="28"/>
      <c r="DO16" s="28"/>
      <c r="DP16" s="28"/>
      <c r="DQ16" s="28"/>
      <c r="DR16" s="28"/>
      <c r="DS16" s="28"/>
      <c r="DT16" s="28"/>
      <c r="DU16" s="28"/>
      <c r="DV16" s="28"/>
      <c r="DW16" s="28"/>
      <c r="DX16" s="28"/>
      <c r="DY16" s="28"/>
      <c r="DZ16" s="28"/>
      <c r="EA16" s="28"/>
      <c r="EB16" s="28"/>
      <c r="EC16" s="28"/>
      <c r="ED16" s="28"/>
      <c r="EE16" s="28"/>
      <c r="EF16" s="28"/>
      <c r="EG16" s="28"/>
      <c r="EH16" s="28"/>
      <c r="EI16" s="28"/>
      <c r="EJ16" s="28"/>
      <c r="EK16" s="28"/>
      <c r="EL16" s="28"/>
      <c r="EM16" s="28"/>
      <c r="EN16" s="28"/>
      <c r="EO16" s="28"/>
      <c r="EP16" s="28"/>
      <c r="EQ16" s="28"/>
      <c r="ER16" s="28"/>
      <c r="ES16" s="28"/>
      <c r="ET16" s="28"/>
      <c r="EU16" s="28"/>
      <c r="EV16" s="28"/>
      <c r="EW16" s="28"/>
      <c r="EX16" s="28"/>
      <c r="EY16" s="28"/>
      <c r="EZ16" s="28"/>
      <c r="FA16" s="28"/>
      <c r="FB16" s="28"/>
      <c r="FC16" s="28"/>
      <c r="FD16" s="28"/>
      <c r="FE16" s="28"/>
      <c r="FF16" s="28"/>
      <c r="FG16" s="28"/>
      <c r="FH16" s="28"/>
      <c r="FI16" s="28"/>
      <c r="FJ16" s="28"/>
      <c r="FK16" s="28"/>
      <c r="FL16" s="28"/>
      <c r="FM16" s="28"/>
      <c r="FN16" s="28"/>
      <c r="FO16" s="28"/>
      <c r="FP16" s="28"/>
      <c r="FQ16" s="28"/>
      <c r="FR16" s="28"/>
      <c r="FS16" s="28"/>
      <c r="FT16" s="28"/>
      <c r="FU16" s="28"/>
      <c r="FV16" s="28"/>
      <c r="FW16" s="28"/>
      <c r="FX16" s="28"/>
      <c r="FY16" s="28"/>
      <c r="FZ16" s="28"/>
      <c r="GA16" s="28"/>
      <c r="GB16" s="28"/>
      <c r="GC16" s="28"/>
      <c r="GD16" s="28"/>
      <c r="GE16" s="28"/>
      <c r="GF16" s="28"/>
      <c r="GG16" s="28"/>
      <c r="GH16" s="28"/>
      <c r="GI16" s="28"/>
      <c r="GJ16" s="28"/>
      <c r="GK16" s="28"/>
      <c r="GL16" s="28"/>
      <c r="GM16" s="28"/>
      <c r="GN16" s="28"/>
      <c r="GO16" s="28"/>
      <c r="GP16" s="28"/>
      <c r="GQ16" s="28"/>
      <c r="GR16" s="28"/>
      <c r="GS16" s="28"/>
      <c r="GT16" s="28"/>
      <c r="GU16" s="28"/>
      <c r="GV16" s="28"/>
      <c r="GW16" s="28"/>
      <c r="GX16" s="28"/>
      <c r="GY16" s="28"/>
      <c r="GZ16" s="28"/>
      <c r="HA16" s="28"/>
      <c r="HB16" s="28"/>
      <c r="HC16" s="28"/>
      <c r="HD16" s="28"/>
      <c r="HE16" s="28"/>
      <c r="HF16" s="28"/>
      <c r="HG16" s="28"/>
      <c r="HH16" s="28"/>
      <c r="HI16" s="28"/>
      <c r="HJ16" s="28"/>
      <c r="HK16" s="28"/>
      <c r="HL16" s="28"/>
      <c r="HM16" s="28"/>
      <c r="HN16" s="28"/>
      <c r="HO16" s="28"/>
      <c r="HP16" s="28"/>
      <c r="HQ16" s="28"/>
      <c r="HR16" s="28"/>
      <c r="HS16" s="28"/>
      <c r="HT16" s="28"/>
      <c r="HU16" s="28"/>
      <c r="HV16" s="28"/>
      <c r="HW16" s="28"/>
      <c r="HX16" s="28"/>
      <c r="HY16" s="28"/>
      <c r="HZ16" s="28"/>
      <c r="IA16" s="28"/>
      <c r="IB16" s="28"/>
      <c r="IC16" s="28"/>
      <c r="ID16" s="28"/>
      <c r="IE16" s="28"/>
      <c r="IF16" s="28"/>
      <c r="IG16" s="28"/>
      <c r="IH16" s="28"/>
      <c r="II16" s="28"/>
      <c r="IJ16" s="28"/>
      <c r="IK16" s="28"/>
      <c r="IL16" s="28"/>
      <c r="IM16" s="28"/>
      <c r="IN16" s="28"/>
      <c r="IO16" s="28"/>
      <c r="IP16" s="28"/>
      <c r="IQ16" s="28"/>
      <c r="IR16" s="28"/>
      <c r="IS16" s="28"/>
      <c r="IT16" s="28"/>
      <c r="IU16" s="28"/>
      <c r="IV16" s="28"/>
      <c r="IW16" s="28"/>
    </row>
    <row r="17" spans="2:35" ht="14.25" customHeight="1" x14ac:dyDescent="0.2">
      <c r="B17" s="18" t="s">
        <v>37</v>
      </c>
      <c r="C17" s="19"/>
      <c r="D17" s="19"/>
      <c r="E17" s="19"/>
      <c r="F17" s="19"/>
      <c r="G17" s="19"/>
      <c r="H17" s="19"/>
      <c r="I17" s="19"/>
      <c r="J17" s="19"/>
      <c r="K17" s="19"/>
      <c r="R17" s="8"/>
      <c r="S17" s="8"/>
      <c r="T17" s="8"/>
      <c r="U17" s="8"/>
      <c r="V17" s="8"/>
    </row>
    <row r="18" spans="2:35" s="3" customFormat="1" ht="23.25" customHeight="1" x14ac:dyDescent="0.2">
      <c r="B18" s="47" t="s">
        <v>45</v>
      </c>
      <c r="C18" s="107" t="s">
        <v>28</v>
      </c>
      <c r="D18" s="108"/>
      <c r="E18" s="109"/>
      <c r="F18" s="48" t="s">
        <v>29</v>
      </c>
      <c r="G18" s="48" t="s">
        <v>32</v>
      </c>
      <c r="H18" s="48" t="s">
        <v>31</v>
      </c>
      <c r="I18" s="48" t="s">
        <v>33</v>
      </c>
      <c r="J18" s="48" t="s">
        <v>34</v>
      </c>
      <c r="K18" s="72" t="s">
        <v>30</v>
      </c>
      <c r="L18" s="110" t="s">
        <v>10</v>
      </c>
      <c r="M18" s="111"/>
      <c r="N18" s="112"/>
      <c r="O18" s="116" t="s">
        <v>13</v>
      </c>
      <c r="P18" s="116" t="s">
        <v>14</v>
      </c>
      <c r="Q18" s="116" t="s">
        <v>15</v>
      </c>
      <c r="R18" s="116" t="s">
        <v>0</v>
      </c>
      <c r="S18" s="116" t="s">
        <v>1</v>
      </c>
      <c r="T18" s="118" t="s">
        <v>11</v>
      </c>
      <c r="U18" s="120" t="s">
        <v>51</v>
      </c>
      <c r="V18" s="120"/>
    </row>
    <row r="19" spans="2:35" s="3" customFormat="1" ht="18.75" x14ac:dyDescent="0.2">
      <c r="B19" s="20" t="s">
        <v>18</v>
      </c>
      <c r="C19" s="7" t="s">
        <v>2</v>
      </c>
      <c r="D19" s="7" t="s">
        <v>3</v>
      </c>
      <c r="E19" s="7" t="s">
        <v>4</v>
      </c>
      <c r="F19" s="21"/>
      <c r="G19" s="21"/>
      <c r="H19" s="21"/>
      <c r="I19" s="21"/>
      <c r="J19" s="21"/>
      <c r="K19" s="21"/>
      <c r="L19" s="22" t="s">
        <v>2</v>
      </c>
      <c r="M19" s="23" t="s">
        <v>3</v>
      </c>
      <c r="N19" s="24" t="s">
        <v>4</v>
      </c>
      <c r="O19" s="117"/>
      <c r="P19" s="117"/>
      <c r="Q19" s="117"/>
      <c r="R19" s="117"/>
      <c r="S19" s="117"/>
      <c r="T19" s="119"/>
      <c r="U19" s="78" t="s">
        <v>49</v>
      </c>
      <c r="V19" s="78" t="s">
        <v>50</v>
      </c>
    </row>
    <row r="20" spans="2:35" s="6" customFormat="1" ht="14.25" customHeight="1" x14ac:dyDescent="0.2">
      <c r="B20" s="45" t="s">
        <v>46</v>
      </c>
      <c r="C20" s="50">
        <v>0.12639880000000001</v>
      </c>
      <c r="D20" s="50">
        <v>0.134552</v>
      </c>
      <c r="E20" s="50">
        <v>0.1147696</v>
      </c>
      <c r="F20" s="50">
        <v>2.0268600000000001E-2</v>
      </c>
      <c r="G20" s="92">
        <v>2.5000000000000001E-4</v>
      </c>
      <c r="H20" s="92">
        <v>3.1189999999999998E-3</v>
      </c>
      <c r="I20" s="51"/>
      <c r="J20" s="126">
        <v>0</v>
      </c>
      <c r="K20" s="95">
        <v>1.6999999999999999E-3</v>
      </c>
      <c r="L20" s="49">
        <f t="shared" ref="L20:N20" si="0">C20+$F$20+$G$20+$H$20+$I$20+$J$20+$K$20</f>
        <v>0.15173640000000002</v>
      </c>
      <c r="M20" s="49">
        <f t="shared" si="0"/>
        <v>0.15988960000000002</v>
      </c>
      <c r="N20" s="49">
        <f t="shared" si="0"/>
        <v>0.14010720000000002</v>
      </c>
      <c r="O20" s="85">
        <v>5.9999999999999995E-4</v>
      </c>
      <c r="P20" s="85">
        <v>8.4799999999999997E-3</v>
      </c>
      <c r="Q20" s="97" t="s">
        <v>12</v>
      </c>
      <c r="R20" s="85">
        <v>9.5E-4</v>
      </c>
      <c r="S20" s="85">
        <v>0</v>
      </c>
      <c r="T20" s="88">
        <f>O20+P20+R20+S20</f>
        <v>1.0029999999999999E-2</v>
      </c>
      <c r="U20" s="91">
        <f>3.5648/100</f>
        <v>3.5647999999999999E-2</v>
      </c>
      <c r="V20" s="91">
        <f>0.175/100</f>
        <v>1.7499999999999998E-3</v>
      </c>
      <c r="W20" s="3"/>
      <c r="X20" s="3"/>
      <c r="Y20" s="3"/>
      <c r="Z20" s="3"/>
      <c r="AA20" s="3"/>
      <c r="AB20" s="11"/>
      <c r="AC20" s="11"/>
      <c r="AD20" s="11"/>
      <c r="AE20" s="3"/>
      <c r="AF20" s="3"/>
      <c r="AG20" s="3"/>
      <c r="AH20" s="3"/>
      <c r="AI20" s="3"/>
    </row>
    <row r="21" spans="2:35" s="3" customFormat="1" ht="14.25" customHeight="1" x14ac:dyDescent="0.2">
      <c r="B21" s="46" t="s">
        <v>47</v>
      </c>
      <c r="C21" s="50">
        <v>0.12128709999999999</v>
      </c>
      <c r="D21" s="50">
        <v>0.14093530000000001</v>
      </c>
      <c r="E21" s="50">
        <v>0.1149269</v>
      </c>
      <c r="F21" s="50">
        <v>9.9847000000000009E-3</v>
      </c>
      <c r="G21" s="93"/>
      <c r="H21" s="93"/>
      <c r="I21" s="52"/>
      <c r="J21" s="126"/>
      <c r="K21" s="95"/>
      <c r="L21" s="49">
        <f>IF(C21&lt;&gt;"",C21+$F$21+$G$20+$H$20+$I$20+$J$20+$K$20,"")</f>
        <v>0.13634080000000001</v>
      </c>
      <c r="M21" s="49">
        <f>IF(D21&lt;&gt;"",D21+$F$21+$G$20+$H$20+$I$20+$J$20+$K$20,"")</f>
        <v>0.15598900000000004</v>
      </c>
      <c r="N21" s="49">
        <f>IF(E21&lt;&gt;"",E21+$F$21+$G$20+$H$20+$I$20+$J$20+$K$20,"")</f>
        <v>0.1299806</v>
      </c>
      <c r="O21" s="86"/>
      <c r="P21" s="86"/>
      <c r="Q21" s="86"/>
      <c r="R21" s="86"/>
      <c r="S21" s="86"/>
      <c r="T21" s="89"/>
      <c r="U21" s="91"/>
      <c r="V21" s="91"/>
      <c r="AB21" s="11"/>
      <c r="AC21" s="11"/>
      <c r="AD21" s="11"/>
    </row>
    <row r="22" spans="2:35" s="3" customFormat="1" ht="14.25" customHeight="1" x14ac:dyDescent="0.2">
      <c r="B22" s="46" t="s">
        <v>48</v>
      </c>
      <c r="C22" s="50">
        <v>0.1304072</v>
      </c>
      <c r="D22" s="50">
        <v>0.14089019999999999</v>
      </c>
      <c r="E22" s="50">
        <v>0.116589</v>
      </c>
      <c r="F22" s="50">
        <v>1.2225400000000001E-2</v>
      </c>
      <c r="G22" s="94"/>
      <c r="H22" s="94"/>
      <c r="I22" s="53"/>
      <c r="J22" s="127"/>
      <c r="K22" s="96"/>
      <c r="L22" s="49">
        <f>IF(C22&lt;&gt;"",C22+$F$22+$G$20+$H$20+$I$20+$J$20+$K$20,"")</f>
        <v>0.14770160000000002</v>
      </c>
      <c r="M22" s="49">
        <f>IF(D22&lt;&gt;"",D22+$F$22+$G$20+$H$20+$I$20+$J$20+$K$20,"")</f>
        <v>0.15818460000000001</v>
      </c>
      <c r="N22" s="49">
        <f>IF(E22&lt;&gt;"",E22+$F$22+$G$20+$H$20+$I$20+$J$20+$K$20,"")</f>
        <v>0.13388340000000001</v>
      </c>
      <c r="O22" s="87"/>
      <c r="P22" s="87"/>
      <c r="Q22" s="87"/>
      <c r="R22" s="87"/>
      <c r="S22" s="87"/>
      <c r="T22" s="90"/>
      <c r="U22" s="91"/>
      <c r="V22" s="91"/>
      <c r="AB22" s="11"/>
      <c r="AC22" s="11"/>
      <c r="AD22" s="11"/>
    </row>
    <row r="23" spans="2:35" s="3" customFormat="1" ht="14.25" customHeight="1" x14ac:dyDescent="0.2">
      <c r="B23" s="25" t="s">
        <v>19</v>
      </c>
      <c r="C23" s="54" t="s">
        <v>12</v>
      </c>
      <c r="D23" s="54" t="s">
        <v>12</v>
      </c>
      <c r="E23" s="54" t="s">
        <v>12</v>
      </c>
      <c r="F23" s="54" t="s">
        <v>12</v>
      </c>
      <c r="G23" s="54" t="s">
        <v>12</v>
      </c>
      <c r="H23" s="54" t="s">
        <v>12</v>
      </c>
      <c r="I23" s="55">
        <v>40</v>
      </c>
      <c r="J23" s="54" t="s">
        <v>12</v>
      </c>
      <c r="K23" s="54" t="s">
        <v>12</v>
      </c>
      <c r="L23" s="98">
        <f>I23</f>
        <v>40</v>
      </c>
      <c r="M23" s="99"/>
      <c r="N23" s="100"/>
      <c r="O23" s="56">
        <v>4.6057999999999995</v>
      </c>
      <c r="P23" s="57" t="s">
        <v>12</v>
      </c>
      <c r="Q23" s="56">
        <v>20.461199999999998</v>
      </c>
      <c r="R23" s="54" t="s">
        <v>12</v>
      </c>
      <c r="S23" s="58">
        <v>0</v>
      </c>
      <c r="T23" s="59">
        <f>O23+Q23+S23</f>
        <v>25.066999999999997</v>
      </c>
      <c r="U23" s="75">
        <f>1151.76/100</f>
        <v>11.5176</v>
      </c>
      <c r="V23" s="75">
        <f>437.04/100</f>
        <v>4.3704000000000001</v>
      </c>
      <c r="AB23" s="11"/>
      <c r="AC23" s="11"/>
      <c r="AD23" s="11"/>
    </row>
    <row r="24" spans="2:35" s="3" customFormat="1" ht="14.25" customHeight="1" x14ac:dyDescent="0.2">
      <c r="B24" s="25" t="s">
        <v>20</v>
      </c>
      <c r="C24" s="54" t="s">
        <v>12</v>
      </c>
      <c r="D24" s="54" t="s">
        <v>12</v>
      </c>
      <c r="E24" s="54" t="s">
        <v>12</v>
      </c>
      <c r="F24" s="54" t="s">
        <v>12</v>
      </c>
      <c r="G24" s="54" t="s">
        <v>12</v>
      </c>
      <c r="H24" s="54" t="s">
        <v>12</v>
      </c>
      <c r="I24" s="54"/>
      <c r="J24" s="54" t="s">
        <v>12</v>
      </c>
      <c r="K24" s="54" t="s">
        <v>12</v>
      </c>
      <c r="L24" s="101" t="s">
        <v>12</v>
      </c>
      <c r="M24" s="102"/>
      <c r="N24" s="103"/>
      <c r="O24" s="56">
        <v>28.750599999999999</v>
      </c>
      <c r="P24" s="57" t="s">
        <v>12</v>
      </c>
      <c r="Q24" s="54" t="s">
        <v>12</v>
      </c>
      <c r="R24" s="54" t="s">
        <v>12</v>
      </c>
      <c r="S24" s="54" t="s">
        <v>12</v>
      </c>
      <c r="T24" s="59">
        <f>O24</f>
        <v>28.750599999999999</v>
      </c>
      <c r="U24" s="75">
        <f>1320.96/100</f>
        <v>13.2096</v>
      </c>
      <c r="V24" s="75">
        <f>501.36/100</f>
        <v>5.0136000000000003</v>
      </c>
      <c r="AB24" s="11"/>
      <c r="AC24" s="11"/>
      <c r="AD24" s="11"/>
    </row>
    <row r="25" spans="2:35" ht="25.5" customHeight="1" x14ac:dyDescent="0.2">
      <c r="B25" s="26" t="s">
        <v>16</v>
      </c>
      <c r="C25" s="13"/>
      <c r="D25" s="13"/>
      <c r="E25" s="13"/>
      <c r="F25" s="13"/>
      <c r="G25" s="13"/>
      <c r="H25" s="13"/>
      <c r="I25" s="13"/>
      <c r="J25" s="13"/>
      <c r="K25" s="13"/>
      <c r="L25" s="104" t="s">
        <v>17</v>
      </c>
      <c r="M25" s="105"/>
      <c r="N25" s="105"/>
      <c r="O25" s="105"/>
      <c r="P25" s="105"/>
      <c r="Q25" s="105"/>
      <c r="R25" s="105"/>
      <c r="S25" s="105"/>
      <c r="T25" s="105"/>
      <c r="U25" s="105"/>
      <c r="V25" s="106"/>
    </row>
    <row r="27" spans="2:35" ht="14.25" customHeight="1" x14ac:dyDescent="0.2">
      <c r="B27" s="18" t="s">
        <v>38</v>
      </c>
      <c r="C27" s="19"/>
      <c r="D27" s="19"/>
      <c r="E27" s="19"/>
      <c r="F27" s="19"/>
      <c r="G27" s="19"/>
      <c r="H27" s="19"/>
      <c r="I27" s="19"/>
      <c r="J27" s="19"/>
      <c r="K27" s="19"/>
    </row>
    <row r="28" spans="2:35" s="3" customFormat="1" ht="23.25" customHeight="1" x14ac:dyDescent="0.2">
      <c r="B28" s="47" t="str">
        <f>B18</f>
        <v>1 luglio - 30 settembre 2023</v>
      </c>
      <c r="C28" s="107" t="s">
        <v>28</v>
      </c>
      <c r="D28" s="108"/>
      <c r="E28" s="109"/>
      <c r="F28" s="48" t="s">
        <v>29</v>
      </c>
      <c r="G28" s="48" t="s">
        <v>32</v>
      </c>
      <c r="H28" s="48" t="s">
        <v>31</v>
      </c>
      <c r="I28" s="48" t="s">
        <v>33</v>
      </c>
      <c r="J28" s="48" t="s">
        <v>34</v>
      </c>
      <c r="K28" s="72" t="s">
        <v>30</v>
      </c>
      <c r="L28" s="110" t="s">
        <v>10</v>
      </c>
      <c r="M28" s="111"/>
      <c r="N28" s="112"/>
      <c r="O28" s="121" t="s">
        <v>13</v>
      </c>
      <c r="P28" s="121" t="s">
        <v>14</v>
      </c>
      <c r="Q28" s="121" t="s">
        <v>15</v>
      </c>
      <c r="R28" s="123" t="s">
        <v>0</v>
      </c>
      <c r="S28" s="123" t="s">
        <v>1</v>
      </c>
      <c r="T28" s="120" t="s">
        <v>11</v>
      </c>
      <c r="U28" s="80" t="s">
        <v>51</v>
      </c>
      <c r="V28" s="81"/>
    </row>
    <row r="29" spans="2:35" s="3" customFormat="1" ht="18.75" x14ac:dyDescent="0.2">
      <c r="B29" s="20" t="s">
        <v>18</v>
      </c>
      <c r="C29" s="7" t="s">
        <v>2</v>
      </c>
      <c r="D29" s="7" t="s">
        <v>3</v>
      </c>
      <c r="E29" s="7" t="s">
        <v>4</v>
      </c>
      <c r="F29" s="21"/>
      <c r="G29" s="21"/>
      <c r="H29" s="21"/>
      <c r="I29" s="21"/>
      <c r="J29" s="21"/>
      <c r="K29" s="21"/>
      <c r="L29" s="22" t="s">
        <v>2</v>
      </c>
      <c r="M29" s="23" t="s">
        <v>3</v>
      </c>
      <c r="N29" s="24" t="s">
        <v>4</v>
      </c>
      <c r="O29" s="122"/>
      <c r="P29" s="122"/>
      <c r="Q29" s="122"/>
      <c r="R29" s="124"/>
      <c r="S29" s="124"/>
      <c r="T29" s="125"/>
      <c r="U29" s="78" t="s">
        <v>49</v>
      </c>
      <c r="V29" s="78" t="s">
        <v>50</v>
      </c>
    </row>
    <row r="30" spans="2:35" s="6" customFormat="1" ht="14.25" customHeight="1" x14ac:dyDescent="0.2">
      <c r="B30" s="45" t="str">
        <f>B20</f>
        <v>luglio 2023</v>
      </c>
      <c r="C30" s="60">
        <f>IF(C20=0,"",C20)</f>
        <v>0.12639880000000001</v>
      </c>
      <c r="D30" s="60">
        <f t="shared" ref="D30:E30" si="1">IF(D20=0,"",D20)</f>
        <v>0.134552</v>
      </c>
      <c r="E30" s="60">
        <f t="shared" si="1"/>
        <v>0.1147696</v>
      </c>
      <c r="F30" s="60">
        <f t="shared" ref="F30:K30" si="2">F20</f>
        <v>2.0268600000000001E-2</v>
      </c>
      <c r="G30" s="128">
        <f t="shared" si="2"/>
        <v>2.5000000000000001E-4</v>
      </c>
      <c r="H30" s="128">
        <f t="shared" si="2"/>
        <v>3.1189999999999998E-3</v>
      </c>
      <c r="I30" s="61"/>
      <c r="J30" s="140">
        <f t="shared" si="2"/>
        <v>0</v>
      </c>
      <c r="K30" s="131">
        <f t="shared" si="2"/>
        <v>1.6999999999999999E-3</v>
      </c>
      <c r="L30" s="63">
        <f>C30+$F30+$G$30+$H30+$J30+$K30</f>
        <v>0.15173640000000002</v>
      </c>
      <c r="M30" s="63">
        <f>D30+$F30+$G30+$H30+J30+$K30</f>
        <v>0.15988960000000002</v>
      </c>
      <c r="N30" s="63">
        <f>E30+$F30+$G30+$H30+J30+$K30</f>
        <v>0.14010720000000002</v>
      </c>
      <c r="O30" s="133">
        <v>5.9999999999999995E-4</v>
      </c>
      <c r="P30" s="133">
        <v>8.4799999999999997E-3</v>
      </c>
      <c r="Q30" s="136" t="s">
        <v>12</v>
      </c>
      <c r="R30" s="133">
        <v>9.5E-4</v>
      </c>
      <c r="S30" s="133">
        <v>0</v>
      </c>
      <c r="T30" s="137">
        <f>O30+P30+R30+S30</f>
        <v>1.0029999999999999E-2</v>
      </c>
      <c r="U30" s="137">
        <f>U20</f>
        <v>3.5647999999999999E-2</v>
      </c>
      <c r="V30" s="137">
        <f>V20</f>
        <v>1.7499999999999998E-3</v>
      </c>
      <c r="W30" s="3"/>
      <c r="X30" s="3"/>
      <c r="Y30" s="3"/>
      <c r="Z30" s="3"/>
      <c r="AA30" s="11"/>
      <c r="AB30" s="11"/>
      <c r="AC30" s="11"/>
      <c r="AD30" s="3"/>
      <c r="AE30" s="3"/>
      <c r="AF30" s="3"/>
      <c r="AG30" s="3"/>
      <c r="AH30" s="3"/>
      <c r="AI30" s="3"/>
    </row>
    <row r="31" spans="2:35" s="3" customFormat="1" ht="14.25" customHeight="1" x14ac:dyDescent="0.2">
      <c r="B31" s="45" t="str">
        <f>B21</f>
        <v>agosto 2023</v>
      </c>
      <c r="C31" s="60">
        <f t="shared" ref="C31:E31" si="3">IF(C21=0,"",C21)</f>
        <v>0.12128709999999999</v>
      </c>
      <c r="D31" s="60">
        <f t="shared" si="3"/>
        <v>0.14093530000000001</v>
      </c>
      <c r="E31" s="60">
        <f t="shared" si="3"/>
        <v>0.1149269</v>
      </c>
      <c r="F31" s="60">
        <f t="shared" ref="F31:K31" si="4">F21</f>
        <v>9.9847000000000009E-3</v>
      </c>
      <c r="G31" s="129">
        <f t="shared" si="4"/>
        <v>0</v>
      </c>
      <c r="H31" s="129">
        <f t="shared" si="4"/>
        <v>0</v>
      </c>
      <c r="I31" s="62"/>
      <c r="J31" s="140"/>
      <c r="K31" s="131">
        <f t="shared" si="4"/>
        <v>0</v>
      </c>
      <c r="L31" s="63">
        <f t="shared" ref="L31:N31" si="5">IF(L21&gt;0,L21,"")</f>
        <v>0.13634080000000001</v>
      </c>
      <c r="M31" s="63">
        <f t="shared" si="5"/>
        <v>0.15598900000000004</v>
      </c>
      <c r="N31" s="63">
        <f t="shared" si="5"/>
        <v>0.1299806</v>
      </c>
      <c r="O31" s="134"/>
      <c r="P31" s="134"/>
      <c r="Q31" s="134"/>
      <c r="R31" s="134"/>
      <c r="S31" s="134"/>
      <c r="T31" s="138"/>
      <c r="U31" s="138"/>
      <c r="V31" s="138"/>
      <c r="AA31" s="11"/>
      <c r="AB31" s="11"/>
      <c r="AC31" s="11"/>
    </row>
    <row r="32" spans="2:35" s="3" customFormat="1" ht="14.25" customHeight="1" x14ac:dyDescent="0.2">
      <c r="B32" s="45" t="str">
        <f>B22</f>
        <v>settembre 2023</v>
      </c>
      <c r="C32" s="60">
        <f t="shared" ref="C32:E32" si="6">IF(C22=0,"",C22)</f>
        <v>0.1304072</v>
      </c>
      <c r="D32" s="60">
        <f t="shared" si="6"/>
        <v>0.14089019999999999</v>
      </c>
      <c r="E32" s="60">
        <f t="shared" si="6"/>
        <v>0.116589</v>
      </c>
      <c r="F32" s="60">
        <f t="shared" ref="F32:K32" si="7">F22</f>
        <v>1.2225400000000001E-2</v>
      </c>
      <c r="G32" s="130">
        <f t="shared" si="7"/>
        <v>0</v>
      </c>
      <c r="H32" s="130">
        <f t="shared" si="7"/>
        <v>0</v>
      </c>
      <c r="I32" s="64"/>
      <c r="J32" s="141"/>
      <c r="K32" s="132">
        <f t="shared" si="7"/>
        <v>0</v>
      </c>
      <c r="L32" s="63">
        <f t="shared" ref="L32:N32" si="8">IF(L22&gt;0,L22,"")</f>
        <v>0.14770160000000002</v>
      </c>
      <c r="M32" s="63">
        <f t="shared" si="8"/>
        <v>0.15818460000000001</v>
      </c>
      <c r="N32" s="63">
        <f t="shared" si="8"/>
        <v>0.13388340000000001</v>
      </c>
      <c r="O32" s="135"/>
      <c r="P32" s="135"/>
      <c r="Q32" s="135"/>
      <c r="R32" s="135"/>
      <c r="S32" s="135"/>
      <c r="T32" s="139"/>
      <c r="U32" s="139"/>
      <c r="V32" s="139"/>
      <c r="AA32" s="11"/>
      <c r="AB32" s="11"/>
      <c r="AC32" s="11"/>
    </row>
    <row r="33" spans="2:35" s="3" customFormat="1" ht="14.25" customHeight="1" x14ac:dyDescent="0.2">
      <c r="B33" s="25" t="s">
        <v>19</v>
      </c>
      <c r="C33" s="65" t="str">
        <f t="shared" ref="C33:K33" si="9">C23</f>
        <v xml:space="preserve">- </v>
      </c>
      <c r="D33" s="65" t="str">
        <f t="shared" si="9"/>
        <v xml:space="preserve">- </v>
      </c>
      <c r="E33" s="65" t="str">
        <f t="shared" si="9"/>
        <v xml:space="preserve">- </v>
      </c>
      <c r="F33" s="65" t="str">
        <f t="shared" si="9"/>
        <v xml:space="preserve">- </v>
      </c>
      <c r="G33" s="66" t="str">
        <f t="shared" si="9"/>
        <v xml:space="preserve">- </v>
      </c>
      <c r="H33" s="66" t="str">
        <f t="shared" si="9"/>
        <v xml:space="preserve">- </v>
      </c>
      <c r="I33" s="66">
        <f t="shared" si="9"/>
        <v>40</v>
      </c>
      <c r="J33" s="65" t="str">
        <f t="shared" ref="J33" si="10">J23</f>
        <v xml:space="preserve">- </v>
      </c>
      <c r="K33" s="65" t="str">
        <f t="shared" si="9"/>
        <v xml:space="preserve">- </v>
      </c>
      <c r="L33" s="142">
        <f>I33</f>
        <v>40</v>
      </c>
      <c r="M33" s="143"/>
      <c r="N33" s="144"/>
      <c r="O33" s="67">
        <v>4.6057999999999995</v>
      </c>
      <c r="P33" s="68" t="s">
        <v>12</v>
      </c>
      <c r="Q33" s="67">
        <v>20.461199999999998</v>
      </c>
      <c r="R33" s="65" t="s">
        <v>12</v>
      </c>
      <c r="S33" s="69">
        <v>0</v>
      </c>
      <c r="T33" s="70">
        <f>O33+Q33+S33</f>
        <v>25.066999999999997</v>
      </c>
      <c r="U33" s="70">
        <f>U23</f>
        <v>11.5176</v>
      </c>
      <c r="V33" s="70">
        <f>V23</f>
        <v>4.3704000000000001</v>
      </c>
      <c r="AA33" s="11"/>
      <c r="AB33" s="11"/>
      <c r="AC33" s="11"/>
    </row>
    <row r="34" spans="2:35" s="3" customFormat="1" ht="14.25" customHeight="1" x14ac:dyDescent="0.2">
      <c r="B34" s="25" t="s">
        <v>20</v>
      </c>
      <c r="C34" s="65" t="str">
        <f t="shared" ref="C34:K34" si="11">C24</f>
        <v xml:space="preserve">- </v>
      </c>
      <c r="D34" s="65" t="str">
        <f t="shared" si="11"/>
        <v xml:space="preserve">- </v>
      </c>
      <c r="E34" s="65" t="str">
        <f t="shared" si="11"/>
        <v xml:space="preserve">- </v>
      </c>
      <c r="F34" s="65" t="str">
        <f t="shared" si="11"/>
        <v xml:space="preserve">- </v>
      </c>
      <c r="G34" s="65" t="str">
        <f t="shared" si="11"/>
        <v xml:space="preserve">- </v>
      </c>
      <c r="H34" s="65" t="str">
        <f t="shared" si="11"/>
        <v xml:space="preserve">- </v>
      </c>
      <c r="I34" s="65">
        <f t="shared" si="11"/>
        <v>0</v>
      </c>
      <c r="J34" s="65" t="str">
        <f t="shared" ref="J34" si="12">J24</f>
        <v xml:space="preserve">- </v>
      </c>
      <c r="K34" s="65" t="str">
        <f t="shared" si="11"/>
        <v xml:space="preserve">- </v>
      </c>
      <c r="L34" s="145" t="s">
        <v>12</v>
      </c>
      <c r="M34" s="146"/>
      <c r="N34" s="147"/>
      <c r="O34" s="71">
        <v>27.229400000000002</v>
      </c>
      <c r="P34" s="68" t="s">
        <v>12</v>
      </c>
      <c r="Q34" s="65" t="s">
        <v>12</v>
      </c>
      <c r="R34" s="65" t="s">
        <v>12</v>
      </c>
      <c r="S34" s="65" t="s">
        <v>12</v>
      </c>
      <c r="T34" s="70">
        <f>O34</f>
        <v>27.229400000000002</v>
      </c>
      <c r="U34" s="76">
        <v>12.511200000000001</v>
      </c>
      <c r="V34" s="77">
        <v>4.7484000000000002</v>
      </c>
      <c r="AA34" s="11"/>
      <c r="AB34" s="11"/>
      <c r="AC34" s="11"/>
    </row>
    <row r="35" spans="2:35" ht="25.5" customHeight="1" x14ac:dyDescent="0.2">
      <c r="B35" s="26" t="s">
        <v>16</v>
      </c>
      <c r="C35" s="13"/>
      <c r="D35" s="13"/>
      <c r="E35" s="13"/>
      <c r="F35" s="13"/>
      <c r="G35" s="13"/>
      <c r="H35" s="13"/>
      <c r="I35" s="13"/>
      <c r="J35" s="13"/>
      <c r="K35" s="13"/>
      <c r="L35" s="104" t="s">
        <v>17</v>
      </c>
      <c r="M35" s="105"/>
      <c r="N35" s="105"/>
      <c r="O35" s="105"/>
      <c r="P35" s="105"/>
      <c r="Q35" s="105"/>
      <c r="R35" s="105"/>
      <c r="S35" s="105"/>
      <c r="T35" s="105"/>
      <c r="U35" s="105"/>
      <c r="V35" s="106"/>
    </row>
    <row r="37" spans="2:35" ht="14.25" customHeight="1" x14ac:dyDescent="0.2">
      <c r="B37" s="18" t="s">
        <v>39</v>
      </c>
      <c r="C37" s="19"/>
      <c r="D37" s="19"/>
      <c r="E37" s="19"/>
      <c r="F37" s="19"/>
      <c r="G37" s="19"/>
      <c r="H37" s="19"/>
      <c r="I37" s="19"/>
      <c r="J37" s="19"/>
      <c r="K37" s="19"/>
    </row>
    <row r="38" spans="2:35" s="3" customFormat="1" ht="23.25" customHeight="1" x14ac:dyDescent="0.2">
      <c r="B38" s="47" t="str">
        <f>B28</f>
        <v>1 luglio - 30 settembre 2023</v>
      </c>
      <c r="C38" s="107" t="s">
        <v>28</v>
      </c>
      <c r="D38" s="108"/>
      <c r="E38" s="109"/>
      <c r="F38" s="48" t="s">
        <v>29</v>
      </c>
      <c r="G38" s="48" t="s">
        <v>32</v>
      </c>
      <c r="H38" s="48" t="s">
        <v>31</v>
      </c>
      <c r="I38" s="48" t="s">
        <v>33</v>
      </c>
      <c r="J38" s="48" t="s">
        <v>34</v>
      </c>
      <c r="K38" s="72" t="s">
        <v>30</v>
      </c>
      <c r="L38" s="110" t="s">
        <v>10</v>
      </c>
      <c r="M38" s="111"/>
      <c r="N38" s="112"/>
      <c r="O38" s="121" t="s">
        <v>13</v>
      </c>
      <c r="P38" s="121" t="s">
        <v>14</v>
      </c>
      <c r="Q38" s="121" t="s">
        <v>15</v>
      </c>
      <c r="R38" s="123" t="s">
        <v>0</v>
      </c>
      <c r="S38" s="123" t="s">
        <v>1</v>
      </c>
      <c r="T38" s="120" t="s">
        <v>11</v>
      </c>
      <c r="U38" s="80" t="s">
        <v>51</v>
      </c>
      <c r="V38" s="81"/>
    </row>
    <row r="39" spans="2:35" s="3" customFormat="1" ht="18.75" x14ac:dyDescent="0.2">
      <c r="B39" s="20" t="s">
        <v>18</v>
      </c>
      <c r="C39" s="7" t="s">
        <v>2</v>
      </c>
      <c r="D39" s="7" t="s">
        <v>3</v>
      </c>
      <c r="E39" s="7" t="s">
        <v>4</v>
      </c>
      <c r="F39" s="21"/>
      <c r="G39" s="21"/>
      <c r="H39" s="21"/>
      <c r="I39" s="21"/>
      <c r="J39" s="21"/>
      <c r="K39" s="21"/>
      <c r="L39" s="22" t="s">
        <v>2</v>
      </c>
      <c r="M39" s="23" t="s">
        <v>3</v>
      </c>
      <c r="N39" s="24" t="s">
        <v>4</v>
      </c>
      <c r="O39" s="122"/>
      <c r="P39" s="122"/>
      <c r="Q39" s="122"/>
      <c r="R39" s="124"/>
      <c r="S39" s="124"/>
      <c r="T39" s="125"/>
      <c r="U39" s="78" t="s">
        <v>49</v>
      </c>
      <c r="V39" s="78" t="s">
        <v>50</v>
      </c>
    </row>
    <row r="40" spans="2:35" s="6" customFormat="1" ht="14.25" customHeight="1" x14ac:dyDescent="0.2">
      <c r="B40" s="45" t="str">
        <f>B30</f>
        <v>luglio 2023</v>
      </c>
      <c r="C40" s="50">
        <f>IF(C30=0,"",C30)</f>
        <v>0.12639880000000001</v>
      </c>
      <c r="D40" s="50">
        <f t="shared" ref="D40:E40" si="13">IF(D30=0,"",D30)</f>
        <v>0.134552</v>
      </c>
      <c r="E40" s="50">
        <f t="shared" si="13"/>
        <v>0.1147696</v>
      </c>
      <c r="F40" s="50">
        <f t="shared" ref="F40:H40" si="14">F30</f>
        <v>2.0268600000000001E-2</v>
      </c>
      <c r="G40" s="92">
        <f t="shared" si="14"/>
        <v>2.5000000000000001E-4</v>
      </c>
      <c r="H40" s="92">
        <f t="shared" si="14"/>
        <v>3.1189999999999998E-3</v>
      </c>
      <c r="I40" s="51"/>
      <c r="J40" s="148">
        <f t="shared" ref="J40:K40" si="15">J30</f>
        <v>0</v>
      </c>
      <c r="K40" s="95">
        <f t="shared" si="15"/>
        <v>1.6999999999999999E-3</v>
      </c>
      <c r="L40" s="49">
        <f>C40+$F40+$G$40+$H40+$J40+$K40</f>
        <v>0.15173640000000002</v>
      </c>
      <c r="M40" s="49">
        <f>D40+$F40+$G40+$H40+J40+$K40</f>
        <v>0.15988960000000002</v>
      </c>
      <c r="N40" s="49">
        <f>E40+$F40+$G40+$H40+J40+$K40</f>
        <v>0.14010720000000002</v>
      </c>
      <c r="O40" s="85">
        <v>5.9999999999999995E-4</v>
      </c>
      <c r="P40" s="85">
        <v>8.4799999999999997E-3</v>
      </c>
      <c r="Q40" s="97" t="s">
        <v>12</v>
      </c>
      <c r="R40" s="85">
        <v>9.5E-4</v>
      </c>
      <c r="S40" s="85">
        <v>0</v>
      </c>
      <c r="T40" s="88">
        <f>O40+P40+R40+S40</f>
        <v>1.0029999999999999E-2</v>
      </c>
      <c r="U40" s="137">
        <f>U30</f>
        <v>3.5647999999999999E-2</v>
      </c>
      <c r="V40" s="137">
        <f>V30</f>
        <v>1.7499999999999998E-3</v>
      </c>
      <c r="W40" s="3"/>
      <c r="X40" s="3"/>
      <c r="Y40" s="3"/>
      <c r="Z40" s="3"/>
      <c r="AA40" s="12"/>
      <c r="AB40" s="12"/>
      <c r="AC40" s="12"/>
      <c r="AD40" s="3"/>
      <c r="AE40" s="3"/>
      <c r="AF40" s="3"/>
      <c r="AG40" s="3"/>
      <c r="AH40" s="3"/>
      <c r="AI40" s="3"/>
    </row>
    <row r="41" spans="2:35" s="3" customFormat="1" ht="14.25" customHeight="1" x14ac:dyDescent="0.2">
      <c r="B41" s="45" t="str">
        <f>B31</f>
        <v>agosto 2023</v>
      </c>
      <c r="C41" s="50">
        <f t="shared" ref="C41:E41" si="16">IF(C31=0,"",C31)</f>
        <v>0.12128709999999999</v>
      </c>
      <c r="D41" s="50">
        <f t="shared" si="16"/>
        <v>0.14093530000000001</v>
      </c>
      <c r="E41" s="50">
        <f t="shared" si="16"/>
        <v>0.1149269</v>
      </c>
      <c r="F41" s="50">
        <f t="shared" ref="F41:H41" si="17">F31</f>
        <v>9.9847000000000009E-3</v>
      </c>
      <c r="G41" s="93">
        <f t="shared" si="17"/>
        <v>0</v>
      </c>
      <c r="H41" s="93">
        <f t="shared" si="17"/>
        <v>0</v>
      </c>
      <c r="I41" s="52"/>
      <c r="J41" s="148"/>
      <c r="K41" s="95">
        <f t="shared" ref="K41" si="18">K31</f>
        <v>0</v>
      </c>
      <c r="L41" s="49">
        <f t="shared" ref="L41:N41" si="19">IF(L31&gt;0,L31,"")</f>
        <v>0.13634080000000001</v>
      </c>
      <c r="M41" s="49">
        <f t="shared" si="19"/>
        <v>0.15598900000000004</v>
      </c>
      <c r="N41" s="49">
        <f t="shared" si="19"/>
        <v>0.1299806</v>
      </c>
      <c r="O41" s="86"/>
      <c r="P41" s="86"/>
      <c r="Q41" s="86"/>
      <c r="R41" s="86"/>
      <c r="S41" s="86"/>
      <c r="T41" s="89"/>
      <c r="U41" s="138"/>
      <c r="V41" s="138"/>
      <c r="AA41" s="12"/>
      <c r="AB41" s="12"/>
      <c r="AC41" s="12"/>
    </row>
    <row r="42" spans="2:35" s="3" customFormat="1" ht="14.25" customHeight="1" x14ac:dyDescent="0.2">
      <c r="B42" s="45" t="str">
        <f>B32</f>
        <v>settembre 2023</v>
      </c>
      <c r="C42" s="50">
        <f t="shared" ref="C42:E42" si="20">IF(C32=0,"",C32)</f>
        <v>0.1304072</v>
      </c>
      <c r="D42" s="50">
        <f t="shared" si="20"/>
        <v>0.14089019999999999</v>
      </c>
      <c r="E42" s="50">
        <f t="shared" si="20"/>
        <v>0.116589</v>
      </c>
      <c r="F42" s="50">
        <f t="shared" ref="F42:H42" si="21">F32</f>
        <v>1.2225400000000001E-2</v>
      </c>
      <c r="G42" s="94">
        <f t="shared" si="21"/>
        <v>0</v>
      </c>
      <c r="H42" s="94">
        <f t="shared" si="21"/>
        <v>0</v>
      </c>
      <c r="I42" s="53"/>
      <c r="J42" s="149"/>
      <c r="K42" s="96">
        <f t="shared" ref="K42" si="22">K32</f>
        <v>0</v>
      </c>
      <c r="L42" s="49">
        <f t="shared" ref="L42:N42" si="23">IF(L32&gt;0,L32,"")</f>
        <v>0.14770160000000002</v>
      </c>
      <c r="M42" s="49">
        <f t="shared" si="23"/>
        <v>0.15818460000000001</v>
      </c>
      <c r="N42" s="49">
        <f t="shared" si="23"/>
        <v>0.13388340000000001</v>
      </c>
      <c r="O42" s="87"/>
      <c r="P42" s="87"/>
      <c r="Q42" s="87"/>
      <c r="R42" s="87"/>
      <c r="S42" s="87"/>
      <c r="T42" s="90"/>
      <c r="U42" s="139"/>
      <c r="V42" s="139"/>
      <c r="AA42" s="12"/>
      <c r="AB42" s="12"/>
      <c r="AC42" s="12"/>
    </row>
    <row r="43" spans="2:35" s="3" customFormat="1" ht="14.25" customHeight="1" x14ac:dyDescent="0.2">
      <c r="B43" s="25" t="s">
        <v>19</v>
      </c>
      <c r="C43" s="54" t="str">
        <f t="shared" ref="C43:K44" si="24">C33</f>
        <v xml:space="preserve">- </v>
      </c>
      <c r="D43" s="54" t="str">
        <f t="shared" si="24"/>
        <v xml:space="preserve">- </v>
      </c>
      <c r="E43" s="54" t="str">
        <f t="shared" si="24"/>
        <v xml:space="preserve">- </v>
      </c>
      <c r="F43" s="54" t="str">
        <f t="shared" si="24"/>
        <v xml:space="preserve">- </v>
      </c>
      <c r="G43" s="55" t="str">
        <f t="shared" si="24"/>
        <v xml:space="preserve">- </v>
      </c>
      <c r="H43" s="55" t="str">
        <f t="shared" si="24"/>
        <v xml:space="preserve">- </v>
      </c>
      <c r="I43" s="55">
        <f t="shared" si="24"/>
        <v>40</v>
      </c>
      <c r="J43" s="54" t="str">
        <f t="shared" si="24"/>
        <v xml:space="preserve">- </v>
      </c>
      <c r="K43" s="54" t="str">
        <f t="shared" si="24"/>
        <v xml:space="preserve">- </v>
      </c>
      <c r="L43" s="98">
        <f>I43</f>
        <v>40</v>
      </c>
      <c r="M43" s="99"/>
      <c r="N43" s="100"/>
      <c r="O43" s="56">
        <v>4.6057999999999995</v>
      </c>
      <c r="P43" s="57" t="s">
        <v>12</v>
      </c>
      <c r="Q43" s="56">
        <v>20.461199999999998</v>
      </c>
      <c r="R43" s="54" t="s">
        <v>12</v>
      </c>
      <c r="S43" s="58">
        <v>0</v>
      </c>
      <c r="T43" s="59">
        <f>O43+Q43+S43</f>
        <v>25.066999999999997</v>
      </c>
      <c r="U43" s="70">
        <f>U33</f>
        <v>11.5176</v>
      </c>
      <c r="V43" s="70">
        <f>V33</f>
        <v>4.3704000000000001</v>
      </c>
      <c r="AA43" s="12"/>
      <c r="AB43" s="12"/>
      <c r="AC43" s="12"/>
    </row>
    <row r="44" spans="2:35" s="3" customFormat="1" ht="14.25" customHeight="1" x14ac:dyDescent="0.2">
      <c r="B44" s="25" t="s">
        <v>20</v>
      </c>
      <c r="C44" s="54" t="str">
        <f t="shared" ref="C44:I44" si="25">C34</f>
        <v xml:space="preserve">- </v>
      </c>
      <c r="D44" s="54" t="str">
        <f t="shared" si="25"/>
        <v xml:space="preserve">- </v>
      </c>
      <c r="E44" s="54" t="str">
        <f t="shared" si="25"/>
        <v xml:space="preserve">- </v>
      </c>
      <c r="F44" s="54" t="str">
        <f t="shared" si="25"/>
        <v xml:space="preserve">- </v>
      </c>
      <c r="G44" s="54" t="str">
        <f t="shared" si="25"/>
        <v xml:space="preserve">- </v>
      </c>
      <c r="H44" s="54" t="str">
        <f t="shared" si="25"/>
        <v xml:space="preserve">- </v>
      </c>
      <c r="I44" s="54">
        <f t="shared" si="25"/>
        <v>0</v>
      </c>
      <c r="J44" s="54" t="str">
        <f t="shared" si="24"/>
        <v xml:space="preserve">- </v>
      </c>
      <c r="K44" s="54" t="str">
        <f t="shared" si="24"/>
        <v xml:space="preserve">- </v>
      </c>
      <c r="L44" s="101" t="s">
        <v>12</v>
      </c>
      <c r="M44" s="102"/>
      <c r="N44" s="103"/>
      <c r="O44" s="56">
        <v>30.271799999999999</v>
      </c>
      <c r="P44" s="57" t="s">
        <v>12</v>
      </c>
      <c r="Q44" s="54" t="s">
        <v>12</v>
      </c>
      <c r="R44" s="54" t="s">
        <v>12</v>
      </c>
      <c r="S44" s="54" t="s">
        <v>12</v>
      </c>
      <c r="T44" s="59">
        <f>O44</f>
        <v>30.271799999999999</v>
      </c>
      <c r="U44" s="76">
        <v>13.9092</v>
      </c>
      <c r="V44" s="77">
        <v>5.2775999999999996</v>
      </c>
      <c r="AA44" s="12"/>
      <c r="AB44" s="12"/>
      <c r="AC44" s="12"/>
    </row>
    <row r="45" spans="2:35" ht="25.5" customHeight="1" x14ac:dyDescent="0.2">
      <c r="B45" s="26" t="s">
        <v>16</v>
      </c>
      <c r="C45" s="13"/>
      <c r="D45" s="13"/>
      <c r="E45" s="13"/>
      <c r="F45" s="13"/>
      <c r="G45" s="13"/>
      <c r="H45" s="13"/>
      <c r="I45" s="13"/>
      <c r="J45" s="13"/>
      <c r="K45" s="13"/>
      <c r="L45" s="104" t="s">
        <v>17</v>
      </c>
      <c r="M45" s="105"/>
      <c r="N45" s="105"/>
      <c r="O45" s="105"/>
      <c r="P45" s="105"/>
      <c r="Q45" s="105"/>
      <c r="R45" s="105"/>
      <c r="S45" s="105"/>
      <c r="T45" s="105"/>
      <c r="U45" s="105"/>
      <c r="V45" s="106"/>
    </row>
    <row r="47" spans="2:35" ht="14.25" customHeight="1" x14ac:dyDescent="0.2">
      <c r="B47" s="18" t="s">
        <v>40</v>
      </c>
      <c r="C47" s="19"/>
      <c r="D47" s="19"/>
      <c r="E47" s="19"/>
      <c r="F47" s="19"/>
      <c r="G47" s="19"/>
      <c r="H47" s="19"/>
      <c r="I47" s="19"/>
      <c r="J47" s="19"/>
      <c r="K47" s="19"/>
    </row>
    <row r="48" spans="2:35" s="3" customFormat="1" ht="23.25" customHeight="1" x14ac:dyDescent="0.2">
      <c r="B48" s="47" t="str">
        <f>B38</f>
        <v>1 luglio - 30 settembre 2023</v>
      </c>
      <c r="C48" s="107" t="s">
        <v>28</v>
      </c>
      <c r="D48" s="108"/>
      <c r="E48" s="109"/>
      <c r="F48" s="48" t="s">
        <v>29</v>
      </c>
      <c r="G48" s="48" t="s">
        <v>32</v>
      </c>
      <c r="H48" s="48" t="s">
        <v>31</v>
      </c>
      <c r="I48" s="48" t="s">
        <v>33</v>
      </c>
      <c r="J48" s="48" t="s">
        <v>34</v>
      </c>
      <c r="K48" s="72" t="s">
        <v>30</v>
      </c>
      <c r="L48" s="110" t="s">
        <v>10</v>
      </c>
      <c r="M48" s="111"/>
      <c r="N48" s="112"/>
      <c r="O48" s="121" t="s">
        <v>13</v>
      </c>
      <c r="P48" s="121" t="s">
        <v>14</v>
      </c>
      <c r="Q48" s="121" t="s">
        <v>15</v>
      </c>
      <c r="R48" s="123" t="s">
        <v>0</v>
      </c>
      <c r="S48" s="123" t="s">
        <v>1</v>
      </c>
      <c r="T48" s="120" t="s">
        <v>11</v>
      </c>
      <c r="U48" s="80" t="s">
        <v>51</v>
      </c>
      <c r="V48" s="81"/>
    </row>
    <row r="49" spans="2:35" s="3" customFormat="1" ht="18.75" x14ac:dyDescent="0.2">
      <c r="B49" s="20" t="s">
        <v>18</v>
      </c>
      <c r="C49" s="7" t="s">
        <v>2</v>
      </c>
      <c r="D49" s="7" t="s">
        <v>3</v>
      </c>
      <c r="E49" s="7" t="s">
        <v>4</v>
      </c>
      <c r="F49" s="27"/>
      <c r="G49" s="27"/>
      <c r="H49" s="27"/>
      <c r="I49" s="27"/>
      <c r="J49" s="27"/>
      <c r="K49" s="27"/>
      <c r="L49" s="22" t="s">
        <v>2</v>
      </c>
      <c r="M49" s="23" t="s">
        <v>3</v>
      </c>
      <c r="N49" s="24" t="s">
        <v>4</v>
      </c>
      <c r="O49" s="122"/>
      <c r="P49" s="122"/>
      <c r="Q49" s="122"/>
      <c r="R49" s="124"/>
      <c r="S49" s="124"/>
      <c r="T49" s="125"/>
      <c r="U49" s="78" t="s">
        <v>49</v>
      </c>
      <c r="V49" s="78" t="s">
        <v>50</v>
      </c>
    </row>
    <row r="50" spans="2:35" s="6" customFormat="1" ht="14.25" customHeight="1" x14ac:dyDescent="0.2">
      <c r="B50" s="45" t="str">
        <f>B40</f>
        <v>luglio 2023</v>
      </c>
      <c r="C50" s="50">
        <f>IF(C40=0,"",C40)</f>
        <v>0.12639880000000001</v>
      </c>
      <c r="D50" s="50">
        <f t="shared" ref="D50:E50" si="26">IF(D40=0,"",D40)</f>
        <v>0.134552</v>
      </c>
      <c r="E50" s="50">
        <f t="shared" si="26"/>
        <v>0.1147696</v>
      </c>
      <c r="F50" s="50">
        <f t="shared" ref="F50:H50" si="27">F40</f>
        <v>2.0268600000000001E-2</v>
      </c>
      <c r="G50" s="92">
        <f t="shared" si="27"/>
        <v>2.5000000000000001E-4</v>
      </c>
      <c r="H50" s="92">
        <f t="shared" si="27"/>
        <v>3.1189999999999998E-3</v>
      </c>
      <c r="I50" s="51"/>
      <c r="J50" s="148">
        <f t="shared" ref="J50:K50" si="28">J40</f>
        <v>0</v>
      </c>
      <c r="K50" s="95">
        <f t="shared" si="28"/>
        <v>1.6999999999999999E-3</v>
      </c>
      <c r="L50" s="49">
        <f>C50+$F50+$G$50+$H50+$J50+$K50</f>
        <v>0.15173640000000002</v>
      </c>
      <c r="M50" s="49">
        <f>D50+$F50+$G50+$H50+J50+$K50</f>
        <v>0.15988960000000002</v>
      </c>
      <c r="N50" s="49">
        <f>E50+$F50+$G50+$H50+J50+$K50</f>
        <v>0.14010720000000002</v>
      </c>
      <c r="O50" s="85">
        <v>5.9999999999999995E-4</v>
      </c>
      <c r="P50" s="85">
        <v>8.4799999999999997E-3</v>
      </c>
      <c r="Q50" s="97" t="s">
        <v>12</v>
      </c>
      <c r="R50" s="85">
        <v>9.5E-4</v>
      </c>
      <c r="S50" s="85">
        <v>0</v>
      </c>
      <c r="T50" s="88">
        <f>O50+P50+R50+S50</f>
        <v>1.0029999999999999E-2</v>
      </c>
      <c r="U50" s="137">
        <f>U40</f>
        <v>3.5647999999999999E-2</v>
      </c>
      <c r="V50" s="137">
        <f>V40</f>
        <v>1.7499999999999998E-3</v>
      </c>
      <c r="W50" s="3"/>
      <c r="X50" s="3"/>
      <c r="Y50" s="3"/>
      <c r="Z50" s="3"/>
      <c r="AA50" s="12"/>
      <c r="AB50" s="12"/>
      <c r="AC50" s="12"/>
      <c r="AD50" s="3"/>
      <c r="AE50" s="3"/>
      <c r="AF50" s="3"/>
      <c r="AG50" s="3"/>
      <c r="AH50" s="3"/>
      <c r="AI50" s="3"/>
    </row>
    <row r="51" spans="2:35" s="3" customFormat="1" ht="14.25" customHeight="1" x14ac:dyDescent="0.2">
      <c r="B51" s="45" t="str">
        <f>B41</f>
        <v>agosto 2023</v>
      </c>
      <c r="C51" s="50">
        <f t="shared" ref="C51:E51" si="29">IF(C41=0,"",C41)</f>
        <v>0.12128709999999999</v>
      </c>
      <c r="D51" s="50">
        <f t="shared" si="29"/>
        <v>0.14093530000000001</v>
      </c>
      <c r="E51" s="50">
        <f t="shared" si="29"/>
        <v>0.1149269</v>
      </c>
      <c r="F51" s="50">
        <f t="shared" ref="F51:H51" si="30">F41</f>
        <v>9.9847000000000009E-3</v>
      </c>
      <c r="G51" s="93">
        <f t="shared" si="30"/>
        <v>0</v>
      </c>
      <c r="H51" s="93">
        <f t="shared" si="30"/>
        <v>0</v>
      </c>
      <c r="I51" s="52"/>
      <c r="J51" s="148"/>
      <c r="K51" s="95">
        <f t="shared" ref="K51" si="31">K41</f>
        <v>0</v>
      </c>
      <c r="L51" s="49">
        <f t="shared" ref="L51:N51" si="32">IF(L41&gt;0,L41,"")</f>
        <v>0.13634080000000001</v>
      </c>
      <c r="M51" s="49">
        <f t="shared" si="32"/>
        <v>0.15598900000000004</v>
      </c>
      <c r="N51" s="49">
        <f t="shared" si="32"/>
        <v>0.1299806</v>
      </c>
      <c r="O51" s="86"/>
      <c r="P51" s="86"/>
      <c r="Q51" s="86"/>
      <c r="R51" s="86"/>
      <c r="S51" s="86"/>
      <c r="T51" s="89"/>
      <c r="U51" s="138"/>
      <c r="V51" s="138"/>
      <c r="AA51" s="12"/>
      <c r="AB51" s="12"/>
      <c r="AC51" s="12"/>
    </row>
    <row r="52" spans="2:35" s="3" customFormat="1" ht="14.25" customHeight="1" x14ac:dyDescent="0.2">
      <c r="B52" s="45" t="str">
        <f>B42</f>
        <v>settembre 2023</v>
      </c>
      <c r="C52" s="50">
        <f t="shared" ref="C52:E52" si="33">IF(C42=0,"",C42)</f>
        <v>0.1304072</v>
      </c>
      <c r="D52" s="50">
        <f t="shared" si="33"/>
        <v>0.14089019999999999</v>
      </c>
      <c r="E52" s="50">
        <f t="shared" si="33"/>
        <v>0.116589</v>
      </c>
      <c r="F52" s="50">
        <f t="shared" ref="F52:H52" si="34">F42</f>
        <v>1.2225400000000001E-2</v>
      </c>
      <c r="G52" s="94">
        <f t="shared" si="34"/>
        <v>0</v>
      </c>
      <c r="H52" s="94">
        <f t="shared" si="34"/>
        <v>0</v>
      </c>
      <c r="I52" s="53"/>
      <c r="J52" s="149"/>
      <c r="K52" s="96">
        <f t="shared" ref="K52" si="35">K42</f>
        <v>0</v>
      </c>
      <c r="L52" s="49">
        <f t="shared" ref="L52:N52" si="36">IF(L42&gt;0,L42,"")</f>
        <v>0.14770160000000002</v>
      </c>
      <c r="M52" s="49">
        <f t="shared" si="36"/>
        <v>0.15818460000000001</v>
      </c>
      <c r="N52" s="49">
        <f t="shared" si="36"/>
        <v>0.13388340000000001</v>
      </c>
      <c r="O52" s="87"/>
      <c r="P52" s="87"/>
      <c r="Q52" s="87"/>
      <c r="R52" s="87"/>
      <c r="S52" s="87"/>
      <c r="T52" s="90"/>
      <c r="U52" s="139"/>
      <c r="V52" s="139"/>
      <c r="AA52" s="12"/>
      <c r="AB52" s="12"/>
      <c r="AC52" s="12"/>
    </row>
    <row r="53" spans="2:35" s="3" customFormat="1" ht="14.25" customHeight="1" x14ac:dyDescent="0.2">
      <c r="B53" s="25" t="s">
        <v>19</v>
      </c>
      <c r="C53" s="54" t="str">
        <f t="shared" ref="C53:K54" si="37">C43</f>
        <v xml:space="preserve">- </v>
      </c>
      <c r="D53" s="54" t="str">
        <f t="shared" si="37"/>
        <v xml:space="preserve">- </v>
      </c>
      <c r="E53" s="54" t="str">
        <f t="shared" si="37"/>
        <v xml:space="preserve">- </v>
      </c>
      <c r="F53" s="54" t="str">
        <f t="shared" si="37"/>
        <v xml:space="preserve">- </v>
      </c>
      <c r="G53" s="55" t="str">
        <f t="shared" si="37"/>
        <v xml:space="preserve">- </v>
      </c>
      <c r="H53" s="55" t="str">
        <f t="shared" si="37"/>
        <v xml:space="preserve">- </v>
      </c>
      <c r="I53" s="55">
        <f t="shared" si="37"/>
        <v>40</v>
      </c>
      <c r="J53" s="54" t="str">
        <f t="shared" si="37"/>
        <v xml:space="preserve">- </v>
      </c>
      <c r="K53" s="54" t="str">
        <f t="shared" si="37"/>
        <v xml:space="preserve">- </v>
      </c>
      <c r="L53" s="98">
        <f>I53</f>
        <v>40</v>
      </c>
      <c r="M53" s="99"/>
      <c r="N53" s="100"/>
      <c r="O53" s="56">
        <v>5.0663999999999998</v>
      </c>
      <c r="P53" s="57" t="s">
        <v>12</v>
      </c>
      <c r="Q53" s="56">
        <v>20.461199999999998</v>
      </c>
      <c r="R53" s="54" t="s">
        <v>12</v>
      </c>
      <c r="S53" s="58">
        <v>0</v>
      </c>
      <c r="T53" s="59">
        <f>O53+Q53+S53</f>
        <v>25.5276</v>
      </c>
      <c r="U53" s="70">
        <v>11.73</v>
      </c>
      <c r="V53" s="70">
        <v>4.4508000000000001</v>
      </c>
      <c r="AA53" s="12"/>
      <c r="AB53" s="12"/>
      <c r="AC53" s="12"/>
    </row>
    <row r="54" spans="2:35" s="3" customFormat="1" ht="14.25" customHeight="1" x14ac:dyDescent="0.2">
      <c r="B54" s="25" t="s">
        <v>20</v>
      </c>
      <c r="C54" s="54" t="str">
        <f t="shared" ref="C54:I54" si="38">C44</f>
        <v xml:space="preserve">- </v>
      </c>
      <c r="D54" s="54" t="str">
        <f t="shared" si="38"/>
        <v xml:space="preserve">- </v>
      </c>
      <c r="E54" s="54" t="str">
        <f t="shared" si="38"/>
        <v xml:space="preserve">- </v>
      </c>
      <c r="F54" s="54" t="str">
        <f t="shared" si="38"/>
        <v xml:space="preserve">- </v>
      </c>
      <c r="G54" s="54" t="str">
        <f t="shared" si="38"/>
        <v xml:space="preserve">- </v>
      </c>
      <c r="H54" s="54" t="str">
        <f t="shared" si="38"/>
        <v xml:space="preserve">- </v>
      </c>
      <c r="I54" s="54">
        <f t="shared" si="38"/>
        <v>0</v>
      </c>
      <c r="J54" s="54" t="str">
        <f t="shared" si="37"/>
        <v xml:space="preserve">- </v>
      </c>
      <c r="K54" s="54" t="str">
        <f t="shared" si="37"/>
        <v xml:space="preserve">- </v>
      </c>
      <c r="L54" s="101" t="s">
        <v>12</v>
      </c>
      <c r="M54" s="102"/>
      <c r="N54" s="103"/>
      <c r="O54" s="56">
        <v>30.271799999999999</v>
      </c>
      <c r="P54" s="57" t="s">
        <v>12</v>
      </c>
      <c r="Q54" s="54" t="s">
        <v>12</v>
      </c>
      <c r="R54" s="54" t="s">
        <v>12</v>
      </c>
      <c r="S54" s="54" t="s">
        <v>12</v>
      </c>
      <c r="T54" s="59">
        <f>O54</f>
        <v>30.271799999999999</v>
      </c>
      <c r="U54" s="76">
        <f>U44</f>
        <v>13.9092</v>
      </c>
      <c r="V54" s="77">
        <f>V44</f>
        <v>5.2775999999999996</v>
      </c>
      <c r="AA54" s="12"/>
      <c r="AB54" s="12"/>
      <c r="AC54" s="12"/>
    </row>
    <row r="55" spans="2:35" ht="25.5" customHeight="1" x14ac:dyDescent="0.2">
      <c r="B55" s="26" t="s">
        <v>16</v>
      </c>
      <c r="C55" s="13"/>
      <c r="D55" s="13"/>
      <c r="E55" s="13"/>
      <c r="F55" s="13"/>
      <c r="G55" s="13"/>
      <c r="H55" s="13"/>
      <c r="I55" s="13"/>
      <c r="J55" s="13"/>
      <c r="K55" s="13"/>
      <c r="L55" s="104" t="s">
        <v>17</v>
      </c>
      <c r="M55" s="105"/>
      <c r="N55" s="105"/>
      <c r="O55" s="105"/>
      <c r="P55" s="105"/>
      <c r="Q55" s="105"/>
      <c r="R55" s="105"/>
      <c r="S55" s="105"/>
      <c r="T55" s="105"/>
      <c r="U55" s="105"/>
      <c r="V55" s="106"/>
    </row>
    <row r="57" spans="2:35" ht="14.25" customHeight="1" x14ac:dyDescent="0.2">
      <c r="B57" s="18" t="s">
        <v>41</v>
      </c>
    </row>
    <row r="58" spans="2:35" s="3" customFormat="1" ht="23.25" customHeight="1" x14ac:dyDescent="0.2">
      <c r="B58" s="47" t="str">
        <f>B48</f>
        <v>1 luglio - 30 settembre 2023</v>
      </c>
      <c r="C58" s="107" t="s">
        <v>28</v>
      </c>
      <c r="D58" s="108"/>
      <c r="E58" s="109"/>
      <c r="F58" s="48" t="s">
        <v>29</v>
      </c>
      <c r="G58" s="48" t="s">
        <v>32</v>
      </c>
      <c r="H58" s="48" t="s">
        <v>31</v>
      </c>
      <c r="I58" s="48" t="s">
        <v>33</v>
      </c>
      <c r="J58" s="48" t="s">
        <v>34</v>
      </c>
      <c r="K58" s="72" t="s">
        <v>30</v>
      </c>
      <c r="L58" s="110" t="s">
        <v>10</v>
      </c>
      <c r="M58" s="111"/>
      <c r="N58" s="112"/>
      <c r="O58" s="121" t="s">
        <v>13</v>
      </c>
      <c r="P58" s="121" t="s">
        <v>14</v>
      </c>
      <c r="Q58" s="121" t="s">
        <v>15</v>
      </c>
      <c r="R58" s="123" t="s">
        <v>0</v>
      </c>
      <c r="S58" s="123" t="s">
        <v>1</v>
      </c>
      <c r="T58" s="120" t="s">
        <v>11</v>
      </c>
      <c r="U58" s="80" t="s">
        <v>51</v>
      </c>
      <c r="V58" s="81"/>
    </row>
    <row r="59" spans="2:35" s="3" customFormat="1" ht="18.75" x14ac:dyDescent="0.2">
      <c r="B59" s="20" t="s">
        <v>18</v>
      </c>
      <c r="C59" s="7" t="s">
        <v>2</v>
      </c>
      <c r="D59" s="7" t="s">
        <v>3</v>
      </c>
      <c r="E59" s="7" t="s">
        <v>4</v>
      </c>
      <c r="F59" s="21"/>
      <c r="G59" s="21"/>
      <c r="H59" s="21"/>
      <c r="I59" s="21"/>
      <c r="J59" s="21"/>
      <c r="K59" s="21"/>
      <c r="L59" s="22" t="s">
        <v>2</v>
      </c>
      <c r="M59" s="23" t="s">
        <v>3</v>
      </c>
      <c r="N59" s="24" t="s">
        <v>4</v>
      </c>
      <c r="O59" s="122"/>
      <c r="P59" s="122"/>
      <c r="Q59" s="122"/>
      <c r="R59" s="124"/>
      <c r="S59" s="124"/>
      <c r="T59" s="125"/>
      <c r="U59" s="78" t="s">
        <v>49</v>
      </c>
      <c r="V59" s="78" t="s">
        <v>50</v>
      </c>
    </row>
    <row r="60" spans="2:35" s="6" customFormat="1" ht="14.25" customHeight="1" x14ac:dyDescent="0.2">
      <c r="B60" s="45" t="str">
        <f>B50</f>
        <v>luglio 2023</v>
      </c>
      <c r="C60" s="50">
        <f>IF(C50=0,"",C50)</f>
        <v>0.12639880000000001</v>
      </c>
      <c r="D60" s="50">
        <f t="shared" ref="D60:E60" si="39">IF(D50=0,"",D50)</f>
        <v>0.134552</v>
      </c>
      <c r="E60" s="50">
        <f t="shared" si="39"/>
        <v>0.1147696</v>
      </c>
      <c r="F60" s="50">
        <f t="shared" ref="F60:H60" si="40">F50</f>
        <v>2.0268600000000001E-2</v>
      </c>
      <c r="G60" s="92">
        <f t="shared" si="40"/>
        <v>2.5000000000000001E-4</v>
      </c>
      <c r="H60" s="92">
        <f t="shared" si="40"/>
        <v>3.1189999999999998E-3</v>
      </c>
      <c r="I60" s="51"/>
      <c r="J60" s="148">
        <f t="shared" ref="J60:K60" si="41">J50</f>
        <v>0</v>
      </c>
      <c r="K60" s="95">
        <f t="shared" si="41"/>
        <v>1.6999999999999999E-3</v>
      </c>
      <c r="L60" s="49">
        <f>C60+$F60+$G$60+$H60+$J60+$K60</f>
        <v>0.15173640000000002</v>
      </c>
      <c r="M60" s="49">
        <f>D60+$F60+$G60+$H60+J60+$K60</f>
        <v>0.15988960000000002</v>
      </c>
      <c r="N60" s="49">
        <f>E60+$F60+$G60+$H60+J60+$K60</f>
        <v>0.14010720000000002</v>
      </c>
      <c r="O60" s="85">
        <v>5.9999999999999995E-4</v>
      </c>
      <c r="P60" s="85">
        <v>8.4799999999999997E-3</v>
      </c>
      <c r="Q60" s="97" t="s">
        <v>12</v>
      </c>
      <c r="R60" s="85">
        <v>9.5E-4</v>
      </c>
      <c r="S60" s="85">
        <v>0</v>
      </c>
      <c r="T60" s="88">
        <f>O60+P60+R60+S60</f>
        <v>1.0029999999999999E-2</v>
      </c>
      <c r="U60" s="137">
        <f>U50</f>
        <v>3.5647999999999999E-2</v>
      </c>
      <c r="V60" s="137">
        <f>V50</f>
        <v>1.7499999999999998E-3</v>
      </c>
      <c r="W60" s="3"/>
      <c r="X60" s="3"/>
      <c r="Y60" s="3"/>
      <c r="Z60" s="3"/>
      <c r="AA60" s="12"/>
      <c r="AB60" s="12"/>
      <c r="AC60" s="12"/>
      <c r="AD60" s="3"/>
      <c r="AE60" s="3"/>
      <c r="AF60" s="3"/>
      <c r="AG60" s="3"/>
      <c r="AH60" s="3"/>
      <c r="AI60" s="3"/>
    </row>
    <row r="61" spans="2:35" s="3" customFormat="1" ht="14.25" customHeight="1" x14ac:dyDescent="0.2">
      <c r="B61" s="45" t="str">
        <f>B51</f>
        <v>agosto 2023</v>
      </c>
      <c r="C61" s="50">
        <f t="shared" ref="C61:E61" si="42">IF(C51=0,"",C51)</f>
        <v>0.12128709999999999</v>
      </c>
      <c r="D61" s="50">
        <f t="shared" si="42"/>
        <v>0.14093530000000001</v>
      </c>
      <c r="E61" s="50">
        <f t="shared" si="42"/>
        <v>0.1149269</v>
      </c>
      <c r="F61" s="50">
        <f t="shared" ref="F61:H61" si="43">F51</f>
        <v>9.9847000000000009E-3</v>
      </c>
      <c r="G61" s="93">
        <f t="shared" si="43"/>
        <v>0</v>
      </c>
      <c r="H61" s="93">
        <f t="shared" si="43"/>
        <v>0</v>
      </c>
      <c r="I61" s="52"/>
      <c r="J61" s="148"/>
      <c r="K61" s="95">
        <f t="shared" ref="K61" si="44">K51</f>
        <v>0</v>
      </c>
      <c r="L61" s="49">
        <f t="shared" ref="L61:N61" si="45">IF(L51&gt;0,L51,"")</f>
        <v>0.13634080000000001</v>
      </c>
      <c r="M61" s="49">
        <f t="shared" si="45"/>
        <v>0.15598900000000004</v>
      </c>
      <c r="N61" s="49">
        <f t="shared" si="45"/>
        <v>0.1299806</v>
      </c>
      <c r="O61" s="86"/>
      <c r="P61" s="86"/>
      <c r="Q61" s="86"/>
      <c r="R61" s="86"/>
      <c r="S61" s="86"/>
      <c r="T61" s="89"/>
      <c r="U61" s="138"/>
      <c r="V61" s="138"/>
      <c r="AA61" s="12"/>
      <c r="AB61" s="12"/>
      <c r="AC61" s="12"/>
    </row>
    <row r="62" spans="2:35" s="3" customFormat="1" ht="14.25" customHeight="1" x14ac:dyDescent="0.2">
      <c r="B62" s="45" t="str">
        <f>B52</f>
        <v>settembre 2023</v>
      </c>
      <c r="C62" s="50">
        <f t="shared" ref="C62:E62" si="46">IF(C52=0,"",C52)</f>
        <v>0.1304072</v>
      </c>
      <c r="D62" s="50">
        <f t="shared" si="46"/>
        <v>0.14089019999999999</v>
      </c>
      <c r="E62" s="50">
        <f t="shared" si="46"/>
        <v>0.116589</v>
      </c>
      <c r="F62" s="50">
        <f t="shared" ref="F62:H62" si="47">F52</f>
        <v>1.2225400000000001E-2</v>
      </c>
      <c r="G62" s="94">
        <f t="shared" si="47"/>
        <v>0</v>
      </c>
      <c r="H62" s="94">
        <f t="shared" si="47"/>
        <v>0</v>
      </c>
      <c r="I62" s="53"/>
      <c r="J62" s="149"/>
      <c r="K62" s="96">
        <f t="shared" ref="K62" si="48">K52</f>
        <v>0</v>
      </c>
      <c r="L62" s="49">
        <f t="shared" ref="L62:N62" si="49">IF(L52&gt;0,L52,"")</f>
        <v>0.14770160000000002</v>
      </c>
      <c r="M62" s="49">
        <f t="shared" si="49"/>
        <v>0.15818460000000001</v>
      </c>
      <c r="N62" s="49">
        <f t="shared" si="49"/>
        <v>0.13388340000000001</v>
      </c>
      <c r="O62" s="87"/>
      <c r="P62" s="87"/>
      <c r="Q62" s="87"/>
      <c r="R62" s="87"/>
      <c r="S62" s="87"/>
      <c r="T62" s="90"/>
      <c r="U62" s="139"/>
      <c r="V62" s="139"/>
      <c r="AA62" s="12"/>
      <c r="AB62" s="12"/>
      <c r="AC62" s="12"/>
    </row>
    <row r="63" spans="2:35" s="3" customFormat="1" ht="14.25" customHeight="1" x14ac:dyDescent="0.2">
      <c r="B63" s="25" t="s">
        <v>19</v>
      </c>
      <c r="C63" s="54" t="str">
        <f t="shared" ref="C63:K64" si="50">C53</f>
        <v xml:space="preserve">- </v>
      </c>
      <c r="D63" s="54" t="str">
        <f t="shared" si="50"/>
        <v xml:space="preserve">- </v>
      </c>
      <c r="E63" s="54" t="str">
        <f t="shared" si="50"/>
        <v xml:space="preserve">- </v>
      </c>
      <c r="F63" s="54" t="str">
        <f t="shared" si="50"/>
        <v xml:space="preserve">- </v>
      </c>
      <c r="G63" s="55" t="str">
        <f t="shared" si="50"/>
        <v xml:space="preserve">- </v>
      </c>
      <c r="H63" s="55" t="str">
        <f t="shared" si="50"/>
        <v xml:space="preserve">- </v>
      </c>
      <c r="I63" s="55">
        <f t="shared" si="50"/>
        <v>40</v>
      </c>
      <c r="J63" s="54" t="str">
        <f t="shared" si="50"/>
        <v xml:space="preserve">- </v>
      </c>
      <c r="K63" s="54" t="str">
        <f t="shared" si="50"/>
        <v xml:space="preserve">- </v>
      </c>
      <c r="L63" s="98">
        <f>I63</f>
        <v>40</v>
      </c>
      <c r="M63" s="99"/>
      <c r="N63" s="100"/>
      <c r="O63" s="56">
        <v>5.0663999999999998</v>
      </c>
      <c r="P63" s="57" t="s">
        <v>12</v>
      </c>
      <c r="Q63" s="56">
        <v>20.461199999999998</v>
      </c>
      <c r="R63" s="54" t="s">
        <v>12</v>
      </c>
      <c r="S63" s="58">
        <v>0</v>
      </c>
      <c r="T63" s="59">
        <f>O63+Q63+S63</f>
        <v>25.5276</v>
      </c>
      <c r="U63" s="70">
        <f>U53</f>
        <v>11.73</v>
      </c>
      <c r="V63" s="70">
        <f>V53</f>
        <v>4.4508000000000001</v>
      </c>
      <c r="AA63" s="12"/>
      <c r="AB63" s="12"/>
      <c r="AC63" s="12"/>
    </row>
    <row r="64" spans="2:35" s="3" customFormat="1" ht="14.25" customHeight="1" x14ac:dyDescent="0.2">
      <c r="B64" s="25" t="s">
        <v>20</v>
      </c>
      <c r="C64" s="54" t="str">
        <f t="shared" ref="C64:I64" si="51">C54</f>
        <v xml:space="preserve">- </v>
      </c>
      <c r="D64" s="54" t="str">
        <f t="shared" si="51"/>
        <v xml:space="preserve">- </v>
      </c>
      <c r="E64" s="54" t="str">
        <f t="shared" si="51"/>
        <v xml:space="preserve">- </v>
      </c>
      <c r="F64" s="54" t="str">
        <f t="shared" si="51"/>
        <v xml:space="preserve">- </v>
      </c>
      <c r="G64" s="54" t="str">
        <f t="shared" si="51"/>
        <v xml:space="preserve">- </v>
      </c>
      <c r="H64" s="54" t="str">
        <f t="shared" si="51"/>
        <v xml:space="preserve">- </v>
      </c>
      <c r="I64" s="54">
        <f t="shared" si="51"/>
        <v>0</v>
      </c>
      <c r="J64" s="54" t="str">
        <f t="shared" si="50"/>
        <v xml:space="preserve">- </v>
      </c>
      <c r="K64" s="54" t="str">
        <f t="shared" si="50"/>
        <v xml:space="preserve">- </v>
      </c>
      <c r="L64" s="101" t="s">
        <v>12</v>
      </c>
      <c r="M64" s="102"/>
      <c r="N64" s="103"/>
      <c r="O64" s="56">
        <v>30.271799999999999</v>
      </c>
      <c r="P64" s="57" t="s">
        <v>12</v>
      </c>
      <c r="Q64" s="54" t="s">
        <v>12</v>
      </c>
      <c r="R64" s="54" t="s">
        <v>12</v>
      </c>
      <c r="S64" s="54" t="s">
        <v>12</v>
      </c>
      <c r="T64" s="59">
        <f>O64</f>
        <v>30.271799999999999</v>
      </c>
      <c r="U64" s="76">
        <f>U54</f>
        <v>13.9092</v>
      </c>
      <c r="V64" s="77">
        <f>V54</f>
        <v>5.2775999999999996</v>
      </c>
      <c r="AA64" s="12"/>
      <c r="AB64" s="12"/>
      <c r="AC64" s="12"/>
    </row>
    <row r="65" spans="1:257" ht="25.5" customHeight="1" x14ac:dyDescent="0.2">
      <c r="B65" s="26" t="s">
        <v>16</v>
      </c>
      <c r="C65" s="13"/>
      <c r="D65" s="13"/>
      <c r="E65" s="13"/>
      <c r="F65" s="13"/>
      <c r="G65" s="13"/>
      <c r="H65" s="13"/>
      <c r="I65" s="13"/>
      <c r="J65" s="13"/>
      <c r="K65" s="13"/>
      <c r="L65" s="104" t="s">
        <v>17</v>
      </c>
      <c r="M65" s="105"/>
      <c r="N65" s="105"/>
      <c r="O65" s="105"/>
      <c r="P65" s="105"/>
      <c r="Q65" s="105"/>
      <c r="R65" s="105"/>
      <c r="S65" s="105"/>
      <c r="T65" s="105"/>
      <c r="U65" s="105"/>
      <c r="V65" s="106"/>
    </row>
    <row r="67" spans="1:257" x14ac:dyDescent="0.2">
      <c r="B67" s="18" t="s">
        <v>42</v>
      </c>
    </row>
    <row r="68" spans="1:257" s="3" customFormat="1" ht="23.25" customHeight="1" x14ac:dyDescent="0.2">
      <c r="B68" s="47" t="str">
        <f>B58</f>
        <v>1 luglio - 30 settembre 2023</v>
      </c>
      <c r="C68" s="107" t="s">
        <v>28</v>
      </c>
      <c r="D68" s="108"/>
      <c r="E68" s="109"/>
      <c r="F68" s="48" t="s">
        <v>29</v>
      </c>
      <c r="G68" s="48" t="s">
        <v>32</v>
      </c>
      <c r="H68" s="48" t="s">
        <v>31</v>
      </c>
      <c r="I68" s="48" t="s">
        <v>33</v>
      </c>
      <c r="J68" s="48" t="s">
        <v>34</v>
      </c>
      <c r="K68" s="72" t="s">
        <v>30</v>
      </c>
      <c r="L68" s="110" t="s">
        <v>10</v>
      </c>
      <c r="M68" s="111"/>
      <c r="N68" s="112"/>
      <c r="O68" s="121" t="s">
        <v>13</v>
      </c>
      <c r="P68" s="121" t="s">
        <v>14</v>
      </c>
      <c r="Q68" s="121" t="s">
        <v>15</v>
      </c>
      <c r="R68" s="123" t="s">
        <v>0</v>
      </c>
      <c r="S68" s="123" t="s">
        <v>1</v>
      </c>
      <c r="T68" s="120" t="s">
        <v>11</v>
      </c>
      <c r="U68" s="80" t="s">
        <v>51</v>
      </c>
      <c r="V68" s="81"/>
    </row>
    <row r="69" spans="1:257" s="3" customFormat="1" ht="18.75" x14ac:dyDescent="0.2">
      <c r="B69" s="20" t="s">
        <v>18</v>
      </c>
      <c r="C69" s="7" t="s">
        <v>2</v>
      </c>
      <c r="D69" s="7" t="s">
        <v>3</v>
      </c>
      <c r="E69" s="7" t="s">
        <v>4</v>
      </c>
      <c r="F69" s="21"/>
      <c r="G69" s="21"/>
      <c r="H69" s="21"/>
      <c r="I69" s="21"/>
      <c r="J69" s="21"/>
      <c r="K69" s="21"/>
      <c r="L69" s="22" t="s">
        <v>2</v>
      </c>
      <c r="M69" s="23" t="s">
        <v>3</v>
      </c>
      <c r="N69" s="24" t="s">
        <v>4</v>
      </c>
      <c r="O69" s="122"/>
      <c r="P69" s="122"/>
      <c r="Q69" s="122"/>
      <c r="R69" s="124"/>
      <c r="S69" s="124"/>
      <c r="T69" s="125"/>
      <c r="U69" s="78" t="s">
        <v>49</v>
      </c>
      <c r="V69" s="78" t="s">
        <v>50</v>
      </c>
    </row>
    <row r="70" spans="1:257" s="6" customFormat="1" ht="14.25" customHeight="1" x14ac:dyDescent="0.2">
      <c r="B70" s="45" t="str">
        <f>B60</f>
        <v>luglio 2023</v>
      </c>
      <c r="C70" s="50">
        <f>IF(C60=0,"",C60)</f>
        <v>0.12639880000000001</v>
      </c>
      <c r="D70" s="50">
        <f t="shared" ref="D70:E70" si="52">IF(D60=0,"",D60)</f>
        <v>0.134552</v>
      </c>
      <c r="E70" s="50">
        <f t="shared" si="52"/>
        <v>0.1147696</v>
      </c>
      <c r="F70" s="50">
        <f t="shared" ref="F70:H70" si="53">F60</f>
        <v>2.0268600000000001E-2</v>
      </c>
      <c r="G70" s="92">
        <f t="shared" si="53"/>
        <v>2.5000000000000001E-4</v>
      </c>
      <c r="H70" s="92">
        <f t="shared" si="53"/>
        <v>3.1189999999999998E-3</v>
      </c>
      <c r="I70" s="51"/>
      <c r="J70" s="148">
        <f t="shared" ref="J70:K70" si="54">J60</f>
        <v>0</v>
      </c>
      <c r="K70" s="95">
        <f t="shared" si="54"/>
        <v>1.6999999999999999E-3</v>
      </c>
      <c r="L70" s="49">
        <f>C70+$F70+$G$70+$H70+$J70+$K70</f>
        <v>0.15173640000000002</v>
      </c>
      <c r="M70" s="49">
        <f>D70+$F70+$G70+$H70+J70+$K70</f>
        <v>0.15988960000000002</v>
      </c>
      <c r="N70" s="49">
        <f>E70+$F70+$G70+$H70+J70+$K70</f>
        <v>0.14010720000000002</v>
      </c>
      <c r="O70" s="85">
        <v>5.8E-4</v>
      </c>
      <c r="P70" s="85">
        <v>8.4799999999999997E-3</v>
      </c>
      <c r="Q70" s="97" t="s">
        <v>12</v>
      </c>
      <c r="R70" s="85">
        <v>9.5E-4</v>
      </c>
      <c r="S70" s="85">
        <v>0</v>
      </c>
      <c r="T70" s="88">
        <f>O70+P70+R70+S70</f>
        <v>1.001E-2</v>
      </c>
      <c r="U70" s="137">
        <v>3.4930999999999997E-2</v>
      </c>
      <c r="V70" s="137">
        <v>1.745E-3</v>
      </c>
      <c r="W70" s="3"/>
      <c r="X70" s="3"/>
      <c r="Y70" s="3"/>
      <c r="Z70" s="3"/>
      <c r="AA70" s="12"/>
      <c r="AB70" s="12"/>
      <c r="AC70" s="12"/>
      <c r="AD70" s="3"/>
      <c r="AE70" s="3"/>
      <c r="AF70" s="3"/>
      <c r="AG70" s="3"/>
      <c r="AH70" s="3"/>
      <c r="AI70" s="3"/>
    </row>
    <row r="71" spans="1:257" s="3" customFormat="1" ht="14.25" customHeight="1" x14ac:dyDescent="0.2">
      <c r="B71" s="45" t="str">
        <f>B61</f>
        <v>agosto 2023</v>
      </c>
      <c r="C71" s="50">
        <f t="shared" ref="C71:E71" si="55">IF(C61=0,"",C61)</f>
        <v>0.12128709999999999</v>
      </c>
      <c r="D71" s="50">
        <f t="shared" si="55"/>
        <v>0.14093530000000001</v>
      </c>
      <c r="E71" s="50">
        <f t="shared" si="55"/>
        <v>0.1149269</v>
      </c>
      <c r="F71" s="50">
        <f t="shared" ref="F71:H71" si="56">F61</f>
        <v>9.9847000000000009E-3</v>
      </c>
      <c r="G71" s="93">
        <f t="shared" si="56"/>
        <v>0</v>
      </c>
      <c r="H71" s="93">
        <f t="shared" si="56"/>
        <v>0</v>
      </c>
      <c r="I71" s="52"/>
      <c r="J71" s="148"/>
      <c r="K71" s="95">
        <f t="shared" ref="K71" si="57">K61</f>
        <v>0</v>
      </c>
      <c r="L71" s="49">
        <f t="shared" ref="L71:N71" si="58">IF(L61&gt;0,L61,"")</f>
        <v>0.13634080000000001</v>
      </c>
      <c r="M71" s="49">
        <f t="shared" si="58"/>
        <v>0.15598900000000004</v>
      </c>
      <c r="N71" s="49">
        <f t="shared" si="58"/>
        <v>0.1299806</v>
      </c>
      <c r="O71" s="86"/>
      <c r="P71" s="86"/>
      <c r="Q71" s="86"/>
      <c r="R71" s="86"/>
      <c r="S71" s="86"/>
      <c r="T71" s="89"/>
      <c r="U71" s="138"/>
      <c r="V71" s="138"/>
      <c r="AA71" s="12"/>
      <c r="AB71" s="12"/>
      <c r="AC71" s="12"/>
    </row>
    <row r="72" spans="1:257" s="3" customFormat="1" ht="14.25" customHeight="1" x14ac:dyDescent="0.2">
      <c r="B72" s="45" t="str">
        <f>B62</f>
        <v>settembre 2023</v>
      </c>
      <c r="C72" s="50">
        <f t="shared" ref="C72:E72" si="59">IF(C62=0,"",C62)</f>
        <v>0.1304072</v>
      </c>
      <c r="D72" s="50">
        <f t="shared" si="59"/>
        <v>0.14089019999999999</v>
      </c>
      <c r="E72" s="50">
        <f t="shared" si="59"/>
        <v>0.116589</v>
      </c>
      <c r="F72" s="50">
        <f t="shared" ref="F72:H72" si="60">F62</f>
        <v>1.2225400000000001E-2</v>
      </c>
      <c r="G72" s="94">
        <f t="shared" si="60"/>
        <v>0</v>
      </c>
      <c r="H72" s="94">
        <f t="shared" si="60"/>
        <v>0</v>
      </c>
      <c r="I72" s="53"/>
      <c r="J72" s="149"/>
      <c r="K72" s="96">
        <f t="shared" ref="K72" si="61">K62</f>
        <v>0</v>
      </c>
      <c r="L72" s="49">
        <f t="shared" ref="L72:N72" si="62">IF(L62&gt;0,L62,"")</f>
        <v>0.14770160000000002</v>
      </c>
      <c r="M72" s="49">
        <f t="shared" si="62"/>
        <v>0.15818460000000001</v>
      </c>
      <c r="N72" s="49">
        <f t="shared" si="62"/>
        <v>0.13388340000000001</v>
      </c>
      <c r="O72" s="87"/>
      <c r="P72" s="87"/>
      <c r="Q72" s="87"/>
      <c r="R72" s="87"/>
      <c r="S72" s="87"/>
      <c r="T72" s="90"/>
      <c r="U72" s="139"/>
      <c r="V72" s="139"/>
      <c r="AA72" s="12"/>
      <c r="AB72" s="12"/>
      <c r="AC72" s="12"/>
    </row>
    <row r="73" spans="1:257" s="3" customFormat="1" ht="14.25" customHeight="1" x14ac:dyDescent="0.2">
      <c r="B73" s="25" t="s">
        <v>19</v>
      </c>
      <c r="C73" s="54" t="str">
        <f t="shared" ref="C73:K74" si="63">C63</f>
        <v xml:space="preserve">- </v>
      </c>
      <c r="D73" s="54" t="str">
        <f t="shared" si="63"/>
        <v xml:space="preserve">- </v>
      </c>
      <c r="E73" s="54" t="str">
        <f t="shared" si="63"/>
        <v xml:space="preserve">- </v>
      </c>
      <c r="F73" s="54" t="str">
        <f t="shared" si="63"/>
        <v xml:space="preserve">- </v>
      </c>
      <c r="G73" s="55" t="str">
        <f t="shared" si="63"/>
        <v xml:space="preserve">- </v>
      </c>
      <c r="H73" s="55" t="str">
        <f t="shared" si="63"/>
        <v xml:space="preserve">- </v>
      </c>
      <c r="I73" s="55">
        <f t="shared" si="63"/>
        <v>40</v>
      </c>
      <c r="J73" s="54" t="str">
        <f t="shared" si="63"/>
        <v xml:space="preserve">- </v>
      </c>
      <c r="K73" s="54" t="str">
        <f t="shared" si="63"/>
        <v xml:space="preserve">- </v>
      </c>
      <c r="L73" s="98">
        <f>I73</f>
        <v>40</v>
      </c>
      <c r="M73" s="99"/>
      <c r="N73" s="100"/>
      <c r="O73" s="56">
        <v>4.6058000000000003</v>
      </c>
      <c r="P73" s="57" t="s">
        <v>12</v>
      </c>
      <c r="Q73" s="56">
        <v>20.461199999999998</v>
      </c>
      <c r="R73" s="54" t="s">
        <v>12</v>
      </c>
      <c r="S73" s="58">
        <v>0</v>
      </c>
      <c r="T73" s="59">
        <f>O73+Q73+S73</f>
        <v>25.067</v>
      </c>
      <c r="U73" s="70">
        <v>11.2836</v>
      </c>
      <c r="V73" s="70">
        <v>4.3704000000000001</v>
      </c>
      <c r="AA73" s="12"/>
      <c r="AB73" s="12"/>
      <c r="AC73" s="12"/>
    </row>
    <row r="74" spans="1:257" s="3" customFormat="1" ht="14.25" customHeight="1" x14ac:dyDescent="0.2">
      <c r="B74" s="25" t="s">
        <v>20</v>
      </c>
      <c r="C74" s="54" t="str">
        <f t="shared" ref="C74:I74" si="64">C64</f>
        <v xml:space="preserve">- </v>
      </c>
      <c r="D74" s="54" t="str">
        <f t="shared" si="64"/>
        <v xml:space="preserve">- </v>
      </c>
      <c r="E74" s="54" t="str">
        <f t="shared" si="64"/>
        <v xml:space="preserve">- </v>
      </c>
      <c r="F74" s="54" t="str">
        <f t="shared" si="64"/>
        <v xml:space="preserve">- </v>
      </c>
      <c r="G74" s="54" t="str">
        <f t="shared" si="64"/>
        <v xml:space="preserve">- </v>
      </c>
      <c r="H74" s="54" t="str">
        <f t="shared" si="64"/>
        <v xml:space="preserve">- </v>
      </c>
      <c r="I74" s="54">
        <f t="shared" si="64"/>
        <v>0</v>
      </c>
      <c r="J74" s="54" t="str">
        <f t="shared" si="63"/>
        <v xml:space="preserve">- </v>
      </c>
      <c r="K74" s="54" t="str">
        <f t="shared" si="63"/>
        <v xml:space="preserve">- </v>
      </c>
      <c r="L74" s="101" t="s">
        <v>12</v>
      </c>
      <c r="M74" s="102"/>
      <c r="N74" s="103"/>
      <c r="O74" s="56">
        <v>28.750599999999999</v>
      </c>
      <c r="P74" s="57" t="s">
        <v>12</v>
      </c>
      <c r="Q74" s="54" t="s">
        <v>12</v>
      </c>
      <c r="R74" s="54" t="s">
        <v>12</v>
      </c>
      <c r="S74" s="54" t="s">
        <v>12</v>
      </c>
      <c r="T74" s="59">
        <f>O74</f>
        <v>28.750599999999999</v>
      </c>
      <c r="U74" s="76">
        <v>12.940799999999999</v>
      </c>
      <c r="V74" s="77">
        <v>5.0136000000000003</v>
      </c>
      <c r="AA74" s="12"/>
      <c r="AB74" s="12"/>
      <c r="AC74" s="12"/>
    </row>
    <row r="75" spans="1:257" ht="25.5" customHeight="1" x14ac:dyDescent="0.2">
      <c r="B75" s="26" t="s">
        <v>16</v>
      </c>
      <c r="C75" s="13"/>
      <c r="D75" s="13"/>
      <c r="E75" s="13"/>
      <c r="F75" s="13"/>
      <c r="G75" s="13"/>
      <c r="H75" s="13"/>
      <c r="I75" s="13"/>
      <c r="J75" s="13"/>
      <c r="K75" s="13"/>
      <c r="L75" s="104" t="s">
        <v>17</v>
      </c>
      <c r="M75" s="105"/>
      <c r="N75" s="105"/>
      <c r="O75" s="105"/>
      <c r="P75" s="105"/>
      <c r="Q75" s="105"/>
      <c r="R75" s="105"/>
      <c r="S75" s="105"/>
      <c r="T75" s="105"/>
      <c r="U75" s="105"/>
      <c r="V75" s="106"/>
    </row>
    <row r="76" spans="1:257" ht="15.75" customHeight="1" x14ac:dyDescent="0.2">
      <c r="B76" s="42"/>
      <c r="C76" s="43"/>
      <c r="D76" s="43"/>
      <c r="E76" s="43"/>
      <c r="F76" s="43"/>
      <c r="G76" s="43"/>
      <c r="H76" s="43"/>
      <c r="I76" s="43"/>
      <c r="J76" s="43"/>
      <c r="K76" s="43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57" customFormat="1" x14ac:dyDescent="0.2">
      <c r="A77" s="40"/>
      <c r="B77" s="41" t="s">
        <v>24</v>
      </c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40"/>
      <c r="FI77" s="40"/>
      <c r="FJ77" s="40"/>
      <c r="FK77" s="40"/>
      <c r="FL77" s="40"/>
      <c r="FM77" s="40"/>
      <c r="FN77" s="40"/>
      <c r="FO77" s="40"/>
      <c r="FP77" s="40"/>
      <c r="FQ77" s="40"/>
      <c r="FR77" s="40"/>
      <c r="FS77" s="40"/>
      <c r="FT77" s="40"/>
      <c r="FU77" s="40"/>
      <c r="FV77" s="40"/>
      <c r="FW77" s="40"/>
      <c r="FX77" s="40"/>
      <c r="FY77" s="40"/>
      <c r="FZ77" s="40"/>
      <c r="GA77" s="40"/>
      <c r="GB77" s="40"/>
      <c r="GC77" s="40"/>
      <c r="GD77" s="40"/>
      <c r="GE77" s="40"/>
      <c r="GF77" s="40"/>
      <c r="GG77" s="40"/>
      <c r="GH77" s="40"/>
      <c r="GI77" s="40"/>
      <c r="GJ77" s="40"/>
      <c r="GK77" s="40"/>
      <c r="GL77" s="40"/>
      <c r="GM77" s="40"/>
      <c r="GN77" s="40"/>
      <c r="GO77" s="40"/>
      <c r="GP77" s="40"/>
      <c r="GQ77" s="40"/>
      <c r="GR77" s="40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  <c r="HP77" s="40"/>
      <c r="HQ77" s="40"/>
      <c r="HR77" s="40"/>
      <c r="HS77" s="40"/>
      <c r="HT77" s="40"/>
      <c r="HU77" s="40"/>
      <c r="HV77" s="40"/>
      <c r="HW77" s="40"/>
      <c r="HX77" s="40"/>
      <c r="HY77" s="40"/>
      <c r="HZ77" s="40"/>
      <c r="IA77" s="40"/>
      <c r="IB77" s="40"/>
      <c r="IC77" s="40"/>
      <c r="ID77" s="40"/>
      <c r="IE77" s="40"/>
      <c r="IF77" s="40"/>
      <c r="IG77" s="40"/>
      <c r="IH77" s="40"/>
      <c r="II77" s="40"/>
      <c r="IJ77" s="40"/>
      <c r="IK77" s="40"/>
      <c r="IL77" s="40"/>
      <c r="IM77" s="40"/>
      <c r="IN77" s="40"/>
      <c r="IO77" s="40"/>
      <c r="IP77" s="40"/>
      <c r="IQ77" s="40"/>
      <c r="IR77" s="40"/>
      <c r="IS77" s="40"/>
      <c r="IT77" s="40"/>
      <c r="IU77" s="40"/>
      <c r="IV77" s="40"/>
      <c r="IW77" s="40"/>
    </row>
    <row r="78" spans="1:257" customFormat="1" ht="14.25" customHeight="1" x14ac:dyDescent="0.2">
      <c r="A78" s="40"/>
      <c r="B78" s="41" t="s">
        <v>26</v>
      </c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40"/>
      <c r="FI78" s="40"/>
      <c r="FJ78" s="40"/>
      <c r="FK78" s="40"/>
      <c r="FL78" s="40"/>
      <c r="FM78" s="40"/>
      <c r="FN78" s="40"/>
      <c r="FO78" s="40"/>
      <c r="FP78" s="40"/>
      <c r="FQ78" s="40"/>
      <c r="FR78" s="40"/>
      <c r="FS78" s="40"/>
      <c r="FT78" s="40"/>
      <c r="FU78" s="40"/>
      <c r="FV78" s="40"/>
      <c r="FW78" s="40"/>
      <c r="FX78" s="40"/>
      <c r="FY78" s="40"/>
      <c r="FZ78" s="40"/>
      <c r="GA78" s="40"/>
      <c r="GB78" s="40"/>
      <c r="GC78" s="40"/>
      <c r="GD78" s="40"/>
      <c r="GE78" s="40"/>
      <c r="GF78" s="40"/>
      <c r="GG78" s="40"/>
      <c r="GH78" s="40"/>
      <c r="GI78" s="40"/>
      <c r="GJ78" s="40"/>
      <c r="GK78" s="40"/>
      <c r="GL78" s="40"/>
      <c r="GM78" s="40"/>
      <c r="GN78" s="40"/>
      <c r="GO78" s="40"/>
      <c r="GP78" s="40"/>
      <c r="GQ78" s="40"/>
      <c r="GR78" s="40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  <c r="HP78" s="40"/>
      <c r="HQ78" s="40"/>
      <c r="HR78" s="40"/>
      <c r="HS78" s="40"/>
      <c r="HT78" s="40"/>
      <c r="HU78" s="40"/>
      <c r="HV78" s="40"/>
      <c r="HW78" s="40"/>
      <c r="HX78" s="40"/>
      <c r="HY78" s="40"/>
      <c r="HZ78" s="40"/>
      <c r="IA78" s="40"/>
      <c r="IB78" s="40"/>
      <c r="IC78" s="40"/>
      <c r="ID78" s="40"/>
      <c r="IE78" s="40"/>
      <c r="IF78" s="40"/>
      <c r="IG78" s="40"/>
      <c r="IH78" s="40"/>
      <c r="II78" s="40"/>
      <c r="IJ78" s="40"/>
      <c r="IK78" s="40"/>
      <c r="IL78" s="40"/>
      <c r="IM78" s="40"/>
      <c r="IN78" s="40"/>
      <c r="IO78" s="40"/>
      <c r="IP78" s="40"/>
      <c r="IQ78" s="40"/>
      <c r="IR78" s="40"/>
      <c r="IS78" s="40"/>
      <c r="IT78" s="40"/>
      <c r="IU78" s="40"/>
      <c r="IV78" s="40"/>
      <c r="IW78" s="40"/>
    </row>
    <row r="79" spans="1:257" customFormat="1" ht="14.25" customHeight="1" x14ac:dyDescent="0.2">
      <c r="A79" s="28"/>
      <c r="B79" s="38" t="s">
        <v>25</v>
      </c>
      <c r="C79" s="38"/>
      <c r="D79" s="38"/>
      <c r="E79" s="38"/>
      <c r="F79" s="38"/>
      <c r="G79" s="38"/>
      <c r="H79" s="38"/>
      <c r="I79" s="38"/>
      <c r="J79" s="38"/>
      <c r="K79" s="38"/>
      <c r="L79" s="28"/>
      <c r="M79" s="28"/>
      <c r="N79" s="28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  <c r="AK79" s="28"/>
      <c r="AL79" s="28"/>
      <c r="AM79" s="28"/>
      <c r="AN79" s="28"/>
      <c r="AO79" s="28"/>
      <c r="AP79" s="28"/>
      <c r="AQ79" s="28"/>
      <c r="AR79" s="28"/>
      <c r="AS79" s="28"/>
      <c r="AT79" s="28"/>
      <c r="AU79" s="28"/>
      <c r="AV79" s="28"/>
      <c r="AW79" s="28"/>
      <c r="AX79" s="28"/>
      <c r="AY79" s="28"/>
      <c r="AZ79" s="28"/>
      <c r="BA79" s="28"/>
      <c r="BB79" s="28"/>
      <c r="BC79" s="28"/>
      <c r="BD79" s="28"/>
      <c r="BE79" s="28"/>
      <c r="BF79" s="28"/>
      <c r="BG79" s="28"/>
      <c r="BH79" s="28"/>
      <c r="BI79" s="28"/>
      <c r="BJ79" s="28"/>
      <c r="BK79" s="28"/>
      <c r="BL79" s="28"/>
      <c r="BM79" s="28"/>
      <c r="BN79" s="28"/>
      <c r="BO79" s="28"/>
      <c r="BP79" s="28"/>
      <c r="BQ79" s="28"/>
      <c r="BR79" s="28"/>
      <c r="BS79" s="28"/>
      <c r="BT79" s="28"/>
      <c r="BU79" s="28"/>
      <c r="BV79" s="28"/>
      <c r="BW79" s="28"/>
      <c r="BX79" s="28"/>
      <c r="BY79" s="28"/>
      <c r="BZ79" s="28"/>
      <c r="CA79" s="28"/>
      <c r="CB79" s="28"/>
      <c r="CC79" s="28"/>
      <c r="CD79" s="28"/>
      <c r="CE79" s="28"/>
      <c r="CF79" s="28"/>
      <c r="CG79" s="28"/>
      <c r="CH79" s="28"/>
      <c r="CI79" s="28"/>
      <c r="CJ79" s="28"/>
      <c r="CK79" s="28"/>
      <c r="CL79" s="28"/>
      <c r="CM79" s="28"/>
      <c r="CN79" s="28"/>
      <c r="CO79" s="28"/>
      <c r="CP79" s="28"/>
      <c r="CQ79" s="28"/>
      <c r="CR79" s="28"/>
      <c r="CS79" s="28"/>
      <c r="CT79" s="28"/>
      <c r="CU79" s="28"/>
      <c r="CV79" s="28"/>
      <c r="CW79" s="28"/>
      <c r="CX79" s="28"/>
      <c r="CY79" s="28"/>
      <c r="CZ79" s="28"/>
      <c r="DA79" s="28"/>
      <c r="DB79" s="28"/>
      <c r="DC79" s="28"/>
      <c r="DD79" s="28"/>
      <c r="DE79" s="28"/>
      <c r="DF79" s="28"/>
      <c r="DG79" s="28"/>
      <c r="DH79" s="28"/>
      <c r="DI79" s="28"/>
      <c r="DJ79" s="28"/>
      <c r="DK79" s="28"/>
      <c r="DL79" s="28"/>
      <c r="DM79" s="28"/>
      <c r="DN79" s="28"/>
      <c r="DO79" s="28"/>
      <c r="DP79" s="28"/>
      <c r="DQ79" s="28"/>
      <c r="DR79" s="28"/>
      <c r="DS79" s="28"/>
      <c r="DT79" s="28"/>
      <c r="DU79" s="28"/>
      <c r="DV79" s="28"/>
      <c r="DW79" s="28"/>
      <c r="DX79" s="28"/>
      <c r="DY79" s="28"/>
      <c r="DZ79" s="28"/>
      <c r="EA79" s="28"/>
      <c r="EB79" s="28"/>
      <c r="EC79" s="28"/>
      <c r="ED79" s="28"/>
      <c r="EE79" s="28"/>
      <c r="EF79" s="28"/>
      <c r="EG79" s="28"/>
      <c r="EH79" s="28"/>
      <c r="EI79" s="28"/>
      <c r="EJ79" s="28"/>
      <c r="EK79" s="28"/>
      <c r="EL79" s="28"/>
      <c r="EM79" s="28"/>
      <c r="EN79" s="28"/>
      <c r="EO79" s="28"/>
      <c r="EP79" s="28"/>
      <c r="EQ79" s="28"/>
      <c r="ER79" s="28"/>
      <c r="ES79" s="28"/>
      <c r="ET79" s="28"/>
      <c r="EU79" s="28"/>
      <c r="EV79" s="28"/>
      <c r="EW79" s="28"/>
      <c r="EX79" s="28"/>
      <c r="EY79" s="28"/>
      <c r="EZ79" s="28"/>
      <c r="FA79" s="28"/>
      <c r="FB79" s="28"/>
      <c r="FC79" s="28"/>
      <c r="FD79" s="28"/>
      <c r="FE79" s="28"/>
      <c r="FF79" s="28"/>
      <c r="FG79" s="28"/>
      <c r="FH79" s="28"/>
      <c r="FI79" s="28"/>
      <c r="FJ79" s="28"/>
      <c r="FK79" s="28"/>
      <c r="FL79" s="28"/>
      <c r="FM79" s="28"/>
      <c r="FN79" s="28"/>
      <c r="FO79" s="28"/>
      <c r="FP79" s="28"/>
      <c r="FQ79" s="28"/>
      <c r="FR79" s="28"/>
      <c r="FS79" s="28"/>
      <c r="FT79" s="28"/>
      <c r="FU79" s="28"/>
      <c r="FV79" s="28"/>
      <c r="FW79" s="28"/>
      <c r="FX79" s="28"/>
      <c r="FY79" s="28"/>
      <c r="FZ79" s="28"/>
      <c r="GA79" s="28"/>
      <c r="GB79" s="28"/>
      <c r="GC79" s="28"/>
      <c r="GD79" s="28"/>
      <c r="GE79" s="28"/>
      <c r="GF79" s="28"/>
      <c r="GG79" s="28"/>
      <c r="GH79" s="28"/>
      <c r="GI79" s="28"/>
      <c r="GJ79" s="28"/>
      <c r="GK79" s="28"/>
      <c r="GL79" s="28"/>
      <c r="GM79" s="28"/>
      <c r="GN79" s="28"/>
      <c r="GO79" s="28"/>
      <c r="GP79" s="28"/>
      <c r="GQ79" s="28"/>
      <c r="GR79" s="28"/>
      <c r="GS79" s="28"/>
      <c r="GT79" s="28"/>
      <c r="GU79" s="28"/>
      <c r="GV79" s="28"/>
      <c r="GW79" s="28"/>
      <c r="GX79" s="28"/>
      <c r="GY79" s="28"/>
      <c r="GZ79" s="28"/>
      <c r="HA79" s="28"/>
      <c r="HB79" s="28"/>
      <c r="HC79" s="28"/>
      <c r="HD79" s="28"/>
      <c r="HE79" s="28"/>
      <c r="HF79" s="28"/>
      <c r="HG79" s="28"/>
      <c r="HH79" s="28"/>
      <c r="HI79" s="28"/>
      <c r="HJ79" s="28"/>
      <c r="HK79" s="28"/>
      <c r="HL79" s="28"/>
      <c r="HM79" s="28"/>
      <c r="HN79" s="28"/>
      <c r="HO79" s="28"/>
      <c r="HP79" s="28"/>
      <c r="HQ79" s="28"/>
      <c r="HR79" s="28"/>
      <c r="HS79" s="28"/>
      <c r="HT79" s="28"/>
      <c r="HU79" s="28"/>
      <c r="HV79" s="28"/>
      <c r="HW79" s="28"/>
      <c r="HX79" s="28"/>
      <c r="HY79" s="28"/>
      <c r="HZ79" s="28"/>
      <c r="IA79" s="28"/>
      <c r="IB79" s="28"/>
      <c r="IC79" s="28"/>
      <c r="ID79" s="28"/>
      <c r="IE79" s="28"/>
      <c r="IF79" s="28"/>
      <c r="IG79" s="28"/>
      <c r="IH79" s="28"/>
      <c r="II79" s="28"/>
      <c r="IJ79" s="28"/>
      <c r="IK79" s="28"/>
      <c r="IL79" s="28"/>
      <c r="IM79" s="28"/>
      <c r="IN79" s="28"/>
      <c r="IO79" s="28"/>
      <c r="IP79" s="28"/>
      <c r="IQ79" s="28"/>
      <c r="IR79" s="28"/>
      <c r="IS79" s="28"/>
      <c r="IT79" s="28"/>
      <c r="IU79" s="28"/>
      <c r="IV79" s="28"/>
      <c r="IW79" s="28"/>
    </row>
    <row r="80" spans="1:257" x14ac:dyDescent="0.2">
      <c r="B80" s="150"/>
      <c r="C80" s="150"/>
      <c r="D80" s="150"/>
      <c r="E80" s="150"/>
      <c r="F80" s="150"/>
      <c r="G80" s="150"/>
      <c r="H80" s="150"/>
      <c r="I80" s="150"/>
      <c r="J80" s="150"/>
      <c r="K80" s="150"/>
      <c r="L80" s="150"/>
      <c r="M80" s="150"/>
      <c r="N80" s="150"/>
      <c r="O80" s="150"/>
      <c r="P80" s="150"/>
      <c r="Q80" s="150"/>
      <c r="R80" s="150"/>
      <c r="S80" s="150"/>
      <c r="T80" s="150"/>
      <c r="U80" s="150"/>
      <c r="V80" s="150"/>
    </row>
  </sheetData>
  <mergeCells count="148">
    <mergeCell ref="L53:N53"/>
    <mergeCell ref="L54:N54"/>
    <mergeCell ref="L55:V55"/>
    <mergeCell ref="T70:T72"/>
    <mergeCell ref="T50:T52"/>
    <mergeCell ref="J50:J52"/>
    <mergeCell ref="J60:J62"/>
    <mergeCell ref="J70:J72"/>
    <mergeCell ref="U50:U52"/>
    <mergeCell ref="P70:P72"/>
    <mergeCell ref="Q70:Q72"/>
    <mergeCell ref="R70:R72"/>
    <mergeCell ref="S70:S72"/>
    <mergeCell ref="T58:T59"/>
    <mergeCell ref="L73:N73"/>
    <mergeCell ref="L74:N74"/>
    <mergeCell ref="B80:V80"/>
    <mergeCell ref="L65:V65"/>
    <mergeCell ref="T60:T62"/>
    <mergeCell ref="U60:U62"/>
    <mergeCell ref="V60:V62"/>
    <mergeCell ref="L63:N63"/>
    <mergeCell ref="L64:N64"/>
    <mergeCell ref="C68:E68"/>
    <mergeCell ref="L68:N68"/>
    <mergeCell ref="O68:O69"/>
    <mergeCell ref="P68:P69"/>
    <mergeCell ref="Q68:Q69"/>
    <mergeCell ref="R68:R69"/>
    <mergeCell ref="S68:S69"/>
    <mergeCell ref="T68:T69"/>
    <mergeCell ref="L75:V75"/>
    <mergeCell ref="U70:U72"/>
    <mergeCell ref="V70:V72"/>
    <mergeCell ref="G70:G72"/>
    <mergeCell ref="H70:H72"/>
    <mergeCell ref="K70:K72"/>
    <mergeCell ref="O70:O72"/>
    <mergeCell ref="G60:G62"/>
    <mergeCell ref="H60:H62"/>
    <mergeCell ref="K60:K62"/>
    <mergeCell ref="O60:O62"/>
    <mergeCell ref="P60:P62"/>
    <mergeCell ref="Q60:Q62"/>
    <mergeCell ref="R60:R62"/>
    <mergeCell ref="S60:S62"/>
    <mergeCell ref="C58:E58"/>
    <mergeCell ref="L58:N58"/>
    <mergeCell ref="O58:O59"/>
    <mergeCell ref="P58:P59"/>
    <mergeCell ref="Q58:Q59"/>
    <mergeCell ref="R58:R59"/>
    <mergeCell ref="S58:S59"/>
    <mergeCell ref="G50:G52"/>
    <mergeCell ref="H50:H52"/>
    <mergeCell ref="K50:K52"/>
    <mergeCell ref="O50:O52"/>
    <mergeCell ref="P50:P52"/>
    <mergeCell ref="Q50:Q52"/>
    <mergeCell ref="R50:R52"/>
    <mergeCell ref="S50:S52"/>
    <mergeCell ref="L45:V45"/>
    <mergeCell ref="V50:V52"/>
    <mergeCell ref="C48:E48"/>
    <mergeCell ref="L48:N48"/>
    <mergeCell ref="O48:O49"/>
    <mergeCell ref="P48:P49"/>
    <mergeCell ref="Q48:Q49"/>
    <mergeCell ref="R48:R49"/>
    <mergeCell ref="S48:S49"/>
    <mergeCell ref="T48:T49"/>
    <mergeCell ref="U30:U32"/>
    <mergeCell ref="G40:G42"/>
    <mergeCell ref="H40:H42"/>
    <mergeCell ref="K40:K42"/>
    <mergeCell ref="O40:O42"/>
    <mergeCell ref="P40:P42"/>
    <mergeCell ref="Q40:Q42"/>
    <mergeCell ref="R40:R42"/>
    <mergeCell ref="S40:S42"/>
    <mergeCell ref="V30:V32"/>
    <mergeCell ref="L33:N33"/>
    <mergeCell ref="L34:N34"/>
    <mergeCell ref="L35:V35"/>
    <mergeCell ref="V40:V42"/>
    <mergeCell ref="U40:U42"/>
    <mergeCell ref="L43:N43"/>
    <mergeCell ref="L44:N44"/>
    <mergeCell ref="C38:E38"/>
    <mergeCell ref="L38:N38"/>
    <mergeCell ref="O38:O39"/>
    <mergeCell ref="P38:P39"/>
    <mergeCell ref="Q38:Q39"/>
    <mergeCell ref="R38:R39"/>
    <mergeCell ref="S38:S39"/>
    <mergeCell ref="T38:T39"/>
    <mergeCell ref="T40:T42"/>
    <mergeCell ref="J40:J42"/>
    <mergeCell ref="P28:P29"/>
    <mergeCell ref="Q28:Q29"/>
    <mergeCell ref="R28:R29"/>
    <mergeCell ref="S28:S29"/>
    <mergeCell ref="T28:T29"/>
    <mergeCell ref="J20:J22"/>
    <mergeCell ref="G30:G32"/>
    <mergeCell ref="H30:H32"/>
    <mergeCell ref="K30:K32"/>
    <mergeCell ref="O30:O32"/>
    <mergeCell ref="P30:P32"/>
    <mergeCell ref="Q30:Q32"/>
    <mergeCell ref="R30:R32"/>
    <mergeCell ref="S30:S32"/>
    <mergeCell ref="T30:T32"/>
    <mergeCell ref="J30:J32"/>
    <mergeCell ref="B7:V7"/>
    <mergeCell ref="C18:E18"/>
    <mergeCell ref="L18:N18"/>
    <mergeCell ref="O18:O19"/>
    <mergeCell ref="P18:P19"/>
    <mergeCell ref="Q18:Q19"/>
    <mergeCell ref="R18:R19"/>
    <mergeCell ref="S18:S19"/>
    <mergeCell ref="T18:T19"/>
    <mergeCell ref="U18:V18"/>
    <mergeCell ref="U28:V28"/>
    <mergeCell ref="U38:V38"/>
    <mergeCell ref="U48:V48"/>
    <mergeCell ref="U58:V58"/>
    <mergeCell ref="U68:V68"/>
    <mergeCell ref="B8:V8"/>
    <mergeCell ref="B16:V16"/>
    <mergeCell ref="S20:S22"/>
    <mergeCell ref="T20:T22"/>
    <mergeCell ref="U20:U22"/>
    <mergeCell ref="V20:V22"/>
    <mergeCell ref="G20:G22"/>
    <mergeCell ref="H20:H22"/>
    <mergeCell ref="K20:K22"/>
    <mergeCell ref="O20:O22"/>
    <mergeCell ref="P20:P22"/>
    <mergeCell ref="Q20:Q22"/>
    <mergeCell ref="R20:R22"/>
    <mergeCell ref="L23:N23"/>
    <mergeCell ref="L24:N24"/>
    <mergeCell ref="L25:V25"/>
    <mergeCell ref="C28:E28"/>
    <mergeCell ref="L28:N28"/>
    <mergeCell ref="O28:O29"/>
  </mergeCells>
  <pageMargins left="0.70866141732283472" right="0.11811023622047245" top="0.35433070866141736" bottom="0.15748031496062992" header="0.31496062992125984" footer="0.31496062992125984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dal 1 luglio 2023</vt:lpstr>
      <vt:lpstr>'dal 1 luglio 2023'!Area_stampa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2018-04-03T12:12:22Z</dcterms:created>
  <dcterms:modified xsi:type="dcterms:W3CDTF">2023-10-12T08:12:34Z</dcterms:modified>
</cp:coreProperties>
</file>